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武汉市城市管理“十三五”规划建设项目汇总" sheetId="1" r:id="rId1"/>
  </sheets>
  <calcPr calcId="144525"/>
</workbook>
</file>

<file path=xl/sharedStrings.xml><?xml version="1.0" encoding="utf-8"?>
<sst xmlns="http://schemas.openxmlformats.org/spreadsheetml/2006/main" count="218">
  <si>
    <t xml:space="preserve"> 武汉市城市管理“十三五”规划重点项目投资估算表</t>
  </si>
  <si>
    <t>序号</t>
  </si>
  <si>
    <t>项目名称</t>
  </si>
  <si>
    <t>建设主要内容</t>
  </si>
  <si>
    <t>建设年限</t>
  </si>
  <si>
    <t>投资估算（万元）</t>
  </si>
  <si>
    <t>用地需求（亩）</t>
  </si>
  <si>
    <t>总体预期目标</t>
  </si>
  <si>
    <t>总投资</t>
  </si>
  <si>
    <t>市级</t>
  </si>
  <si>
    <t>区级</t>
  </si>
  <si>
    <t>社会</t>
  </si>
  <si>
    <t>总用地</t>
  </si>
  <si>
    <t>新增</t>
  </si>
  <si>
    <t>投资</t>
  </si>
  <si>
    <t xml:space="preserve">用地 </t>
  </si>
  <si>
    <t>一</t>
  </si>
  <si>
    <t>建立更加完善的城市综合管理体系，提高大城管实效性（共3项）</t>
  </si>
  <si>
    <t>完善城市综合管理考评体系</t>
  </si>
  <si>
    <r>
      <rPr>
        <sz val="10"/>
        <rFont val="宋体"/>
        <charset val="134"/>
      </rPr>
      <t>扩大城市综合管理考核范围，村湾环境纳入考核；提升城市综合管理考核标准</t>
    </r>
    <r>
      <rPr>
        <sz val="10"/>
        <color theme="1"/>
        <rFont val="Arial"/>
        <charset val="134"/>
      </rPr>
      <t xml:space="preserve">; </t>
    </r>
    <r>
      <rPr>
        <sz val="10"/>
        <color theme="1"/>
        <rFont val="宋体"/>
        <charset val="134"/>
      </rPr>
      <t>强化第三方检查考核力度，</t>
    </r>
    <r>
      <rPr>
        <sz val="10"/>
        <color theme="1"/>
        <rFont val="宋体"/>
        <charset val="134"/>
      </rPr>
      <t>确保全时段、全地域的全覆盖检查考核</t>
    </r>
  </si>
  <si>
    <t>2016-2020</t>
  </si>
  <si>
    <t>完善考核标准体系，提高城市综合管理考评工作的客观性和公正性，提高“大城管”的权威性、实效性，做实“大城管”</t>
  </si>
  <si>
    <t>“门前三包”管理</t>
  </si>
  <si>
    <t>完善“门前三包”考核奖励机制，创建“门前三包”示范街</t>
  </si>
  <si>
    <t>发挥“门前三包”工作推进机制，动员社会广泛参与城市管理工作，责任落实率达到80%以上，形成共享共治的城市治理局面</t>
  </si>
  <si>
    <t>城市管理综合整治</t>
  </si>
  <si>
    <t>深入推进城管革命，安排城市管理整治项目，重点窗口及薄弱区域、城市家具、铁路沿线等环境综合整治</t>
  </si>
  <si>
    <t>全面提升环卫保洁水平、强化文明施工管理、推进综合整治等，打造绿色惠民、生态宜居的城市环境</t>
  </si>
  <si>
    <t>二</t>
  </si>
  <si>
    <t>建立更加规范的城管执法体系，破解管理执法难题（共4项）</t>
  </si>
  <si>
    <t>破解查控违法建设难题</t>
  </si>
  <si>
    <t>开发制作违法建设电子地图定位功能；升级全市控制和查处违法建设信息系统；建立违法建筑纳入社会信用体系；配备执法设备</t>
  </si>
  <si>
    <t>实现存量违法建设逐年更加有效拆除、力争实现新增违法建设零增长</t>
  </si>
  <si>
    <t>破解建筑渣土难题</t>
  </si>
  <si>
    <t>配置城管执法监控车；建设建筑渣土全过程在线监控；完善渣土综合管理云平台建设</t>
  </si>
  <si>
    <t xml:space="preserve">建立“源头专管、运输专线、消纳专点、管理专区”的建筑垃圾监管机制，解决建筑垃圾出路问题
</t>
  </si>
  <si>
    <t>破解违法占道难题</t>
  </si>
  <si>
    <t>加大对主次干道、学校、医院、窗口地区、集贸市场周边等区域违法占道整治，协调各区定期开展专项整治</t>
  </si>
  <si>
    <t>建立违法占道的长效管控机制，确保城市道路整洁有序</t>
  </si>
  <si>
    <t>执法队伍和装备建设</t>
  </si>
  <si>
    <t>充实城管执法力量，落实城管执法队伍建设经费保障，加强城管执法队伍教育培训，加快执法装备配置和基础设施建设</t>
  </si>
  <si>
    <t xml:space="preserve">充实城市管理执法力量，足额配置城管执法队伍，打造政治坚定、作风优良、纪律严明、廉洁务实的执法队伍
</t>
  </si>
  <si>
    <t>三</t>
  </si>
  <si>
    <t>建立更加统一的城乡环境管理体系，提升环境卫生水平（共13项）</t>
  </si>
  <si>
    <t>千子山循环经济产业园</t>
  </si>
  <si>
    <t>建设处理规模为2000吨/天的生活垃圾焚烧发电厂</t>
  </si>
  <si>
    <t>2016-2018</t>
  </si>
  <si>
    <t xml:space="preserve">遵照“减量化、再利用、再循环”的原则，坚持绿色发展、资源共享的建设理念，以循环经济产业园为建设重点，以焚烧为主、水泥窑协同处置为辅、卫生填埋为保障，形成生活垃圾“七焚烧、二协同、二填埋”处理利用新格局，全市生活垃圾处理能力达到21000吨/天（含七座生活垃圾焚烧厂处理能力14000吨/天、二座生活垃圾水泥窑协同处置预处理厂处理能力3000吨/天、二座生活垃圾卫生填埋场应急处理能力4000吨/天）                      主城区生活垃圾无害化处理率达到100%，其中焚烧占比达到80%以上，生活垃圾资源化处理率达到90%以上；新城区生活垃圾无害化处理率达到90%以上，垃圾焚烧飞灰安全处置率100%                                                                                              建成全覆盖的餐厨垃圾集中收运系统及全过程的信息监管系统总处理规模达1200吨/天（含应急处理规模200吨/天），餐厨垃圾资源化处理率达到90%                                                                                           </t>
  </si>
  <si>
    <t>建设处理规模为200吨/天餐厨废弃物集中处理厂</t>
  </si>
  <si>
    <t>建设处理规模为500立方米/天建筑垃圾资源化处理厂</t>
  </si>
  <si>
    <t>建设工业危废处置项目垃圾焚烧飞灰处置部分（60吨/天）</t>
  </si>
  <si>
    <t>2016-2019</t>
  </si>
  <si>
    <t>配套工程与建设用地（含1500m生态隔离区搬迁补偿费）</t>
  </si>
  <si>
    <t>小计</t>
  </si>
  <si>
    <t>长山口循环经济产业园</t>
  </si>
  <si>
    <t>建设处理规模为2000吨/天水泥窑协同处置预处理厂</t>
  </si>
  <si>
    <t>新建应急处理规模2000吨/天的生活垃圾卫生填埋场二期工程（含污水应急处理工程和渗滤液处理站改造）</t>
  </si>
  <si>
    <t>陈家冲循环经济产业园</t>
  </si>
  <si>
    <t>续建应急处理规模2000吨/天的生活垃圾卫生填埋工程（含风险防范范围内居民搬迁补偿费用）</t>
  </si>
  <si>
    <t>2016-2017</t>
  </si>
  <si>
    <t>水泥窑协同处置预处理厂由500吨/天扩建至1000吨/天</t>
  </si>
  <si>
    <t>2016-2016</t>
  </si>
  <si>
    <t>其它生活垃圾处理设施建设工程</t>
  </si>
  <si>
    <t>全面改造锅顶山垃圾焚烧发电厂并由1500吨/天扩建至2000吨/天</t>
  </si>
  <si>
    <t>提标升级星火垃圾焚烧发电厂并由1000吨/天扩建至2000吨/天</t>
  </si>
  <si>
    <t>提标升级新沟垃圾焚烧发电厂并由1000吨/天扩建至2000吨/天</t>
  </si>
  <si>
    <t>启动规模5000吨/天的新沟产业园建设规划（500亩）</t>
  </si>
  <si>
    <t>焚烧飞灰处置项目</t>
  </si>
  <si>
    <t>建设处理焚烧飞灰规模为520吨/天的生活垃圾填埋场飞灰填埋专区</t>
  </si>
  <si>
    <t>餐厨废弃物集中处理项目</t>
  </si>
  <si>
    <t>建设处理规模为200吨/天青山地区餐厨废弃物集中处理厂</t>
  </si>
  <si>
    <t>建筑垃圾集中消纳和资源化利用项目</t>
  </si>
  <si>
    <t>在武汉三镇周边建设一批建筑垃圾（弃土）消纳场，处理总规模40000立方米/天</t>
  </si>
  <si>
    <t>结合城市建设，采取山体修复、堆山造景、园林绿化等方式，扩大建筑垃圾（弃土）的复合利用，探索水路外运消纳途径。采用征地或租地方式，在武汉三镇周边选址建设一批大型建筑垃圾消纳场，并合理布局建筑垃圾资源化处理厂，使建筑垃圾的处理有序化，建筑垃圾集中消纳和资源化利用率60%</t>
  </si>
  <si>
    <t>建设处理规模为300立方米/天的青山群力村建筑垃圾资源化处理厂</t>
  </si>
  <si>
    <t>建设处理规模为300立方米/天的江岸岱山建筑垃圾资源化处理厂</t>
  </si>
  <si>
    <t>建设处理规模为300立方米/天的东西湖泾河建筑垃圾资源化处理厂</t>
  </si>
  <si>
    <t>建设处理规模为300立方米/天的汉阳汤山建筑垃圾资源化处理厂</t>
  </si>
  <si>
    <t>建设处理规模为300立方米/天的化工区北湖建筑垃圾资源化处理厂</t>
  </si>
  <si>
    <t>建设处理规模为300立方米/天的东湖高新凤凰山建筑垃圾资源化处理厂</t>
  </si>
  <si>
    <t>推进存量垃圾综合治理</t>
  </si>
  <si>
    <t>岱山简易填埋场存量垃圾治理和生态修复工程</t>
  </si>
  <si>
    <t>按森林化、景观化、环保化要求，完成老旧垃圾填埋场存量垃圾治理和生态修复，消除环境安全隐患，释放土地资源</t>
  </si>
  <si>
    <t>紫霞观简易填埋场存量垃圾治理和生态修复工程</t>
  </si>
  <si>
    <t>北洋桥等简易填埋场存量垃圾治理和生态修复工程</t>
  </si>
  <si>
    <t>垃圾处理场（厂）周边森林化工程</t>
  </si>
  <si>
    <t>对垃圾处理场周边进行土地流转，并进行森林绿化，将垃圾处理场所建设成为生态、绿色、环保、和谐的园区</t>
  </si>
  <si>
    <t>老旧垃圾填埋场生态修复工作</t>
  </si>
  <si>
    <t>大型转运站建设工程</t>
  </si>
  <si>
    <t>新建硚口古田地区大型垃圾转运站，转运规模1200吨/天</t>
  </si>
  <si>
    <t xml:space="preserve">优化调整全市生活垃圾收运系统设施布局，形成以大、中型转运站集中转运为主的多级转运模式，提高生活垃圾转运效能
</t>
  </si>
  <si>
    <t>新建洪山地区大型垃圾转运站，转运规模1200吨/天</t>
  </si>
  <si>
    <t>新建江汉地区大型垃圾转运站，转运规模1000吨/天</t>
  </si>
  <si>
    <t>新建武昌白沙洲地区大型垃圾转运站，转运规模1000吨/天</t>
  </si>
  <si>
    <t>新建武昌水果湖地区大型垃圾转运站，转运规模1000吨/天</t>
  </si>
  <si>
    <t>新建青山北洋桥地区大型垃圾转运站，转运规模1000吨/天</t>
  </si>
  <si>
    <t>新建武汉经济技术开发区大型垃圾转运站，转运规模1000吨/天</t>
  </si>
  <si>
    <t>新建江岸后湖地区大型垃圾转运站，转运规模500吨/天</t>
  </si>
  <si>
    <t>新建汉阳地区大型垃圾转运站，转运规模500吨/天</t>
  </si>
  <si>
    <t>新建黄陂前川地区大型垃圾转运站，转运规模500吨/天</t>
  </si>
  <si>
    <t>新建新洲株城地区大型垃圾转运站，转运规模500吨/天</t>
  </si>
  <si>
    <t>中小型转运站建设工程</t>
  </si>
  <si>
    <t>主城区新建和升级改造中小型转运站15座,转运总规模3000吨/天，新城区新建中型垃圾转运站10座，转运总规模为2900吨/天，共5900吨/天</t>
  </si>
  <si>
    <t>封闭小区和新建小区配套建设垃圾收集站,主城区建设100座以上，新城区建设100座以上</t>
  </si>
  <si>
    <t>主城区建设垃圾收集点8000个，新城区建设6000个</t>
  </si>
  <si>
    <t>环卫配套设施</t>
  </si>
  <si>
    <t>新建二类以上的公共厕所500座；开放社会公厕500座；新改扩建100座旅游星级公厕</t>
  </si>
  <si>
    <t>按城乡一体化要求，在主城区和新城区建设一批公共厕所、环卫车辆停保场、环卫工人作息间、果皮箱等环卫基础设施，提高环卫配套设施建设水平</t>
  </si>
  <si>
    <t>各主城区建设1－2座可供大型车辆停保的环卫车辆停保场，各新城区建设1座满足30辆以上车辆停保的环卫车辆停保场</t>
  </si>
  <si>
    <t>新建环卫工人作息间500座</t>
  </si>
  <si>
    <t>更新道路果皮箱、垃圾桶100000个</t>
  </si>
  <si>
    <t>更新中小型垃圾收集车辆1400辆、机扫作业车辆1000辆、小型保洁车1500辆、城市家具清洗车300辆、其它环卫特种车辆300辆</t>
  </si>
  <si>
    <t>按密闭化、环保化的要求，推进环卫作业车辆更新换代，根据作业需要，配齐配足各类环卫作业车辆和机械设备</t>
  </si>
  <si>
    <t>构建水域环卫作业体系</t>
  </si>
  <si>
    <t>在长江汉江上游各建1座漂浮垃圾拦截打捞作业码头，在长江下游建设1座垃圾转运码头，增配3艘50t级打捞船和1艘300t级垃圾运输机驳船，并配置中型监督巡逻艇1艘</t>
  </si>
  <si>
    <r>
      <rPr>
        <sz val="10"/>
        <rFont val="宋体"/>
        <charset val="134"/>
      </rPr>
      <t>构建长江、汉江水上垃圾收运系统，将水上垃圾纳入生活垃圾处理系统，实现长江、汉江漂浮垃圾收运处理率</t>
    </r>
    <r>
      <rPr>
        <sz val="10"/>
        <rFont val="Times New Roman"/>
        <charset val="134"/>
      </rPr>
      <t>60%</t>
    </r>
    <r>
      <rPr>
        <b/>
        <sz val="10"/>
        <rFont val="宋体"/>
        <charset val="134"/>
      </rPr>
      <t xml:space="preserve">
</t>
    </r>
  </si>
  <si>
    <t>农村环境治理</t>
  </si>
  <si>
    <t>配齐清扫保洁工具和分类垃圾桶</t>
  </si>
  <si>
    <r>
      <rPr>
        <sz val="10"/>
        <rFont val="宋体"/>
        <charset val="134"/>
      </rPr>
      <t>健全完善</t>
    </r>
    <r>
      <rPr>
        <sz val="10"/>
        <rFont val="Times New Roman"/>
        <charset val="134"/>
      </rPr>
      <t>“</t>
    </r>
    <r>
      <rPr>
        <sz val="10"/>
        <rFont val="宋体"/>
        <charset val="134"/>
      </rPr>
      <t>户分类、组保洁、村收集、街（乡、镇）转运、市区处理</t>
    </r>
    <r>
      <rPr>
        <sz val="10"/>
        <rFont val="Times New Roman"/>
        <charset val="134"/>
      </rPr>
      <t>”</t>
    </r>
    <r>
      <rPr>
        <sz val="10"/>
        <rFont val="宋体"/>
        <charset val="134"/>
      </rPr>
      <t>的垃圾收运处理体系，实现农村垃圾收运处理全覆盖</t>
    </r>
  </si>
  <si>
    <t>配备垃圾钩臂车（含箱体）和小型收集车各960辆</t>
  </si>
  <si>
    <t>增配和更新农村生活垃圾压缩式运输车180辆、自卸式运输车80辆（与地埋式转运站配套）</t>
  </si>
  <si>
    <t>建设处理规模为500吨/天黄陂区生活垃圾综合处理设施</t>
  </si>
  <si>
    <t>建设处理规模为500吨/天新洲区生活垃圾综合处理设施</t>
  </si>
  <si>
    <t>建立村湾保洁长效机制，配置农村小型巡回保洁车和道路洒水车</t>
  </si>
  <si>
    <t>四</t>
  </si>
  <si>
    <t>建立更加有力的市政监管体系，保障路桥燃气安全有序（共15项）</t>
  </si>
  <si>
    <t>道路日常维护工程</t>
  </si>
  <si>
    <t>快速路日常维护，主要为三环线日常维护</t>
  </si>
  <si>
    <t>城市快速路、主干路、次干路道路完好率95%以上，背街小巷道路完好率不低于90%</t>
  </si>
  <si>
    <t>主干路日常维护，年平均维护面积1694万平方米</t>
  </si>
  <si>
    <t>次支路日常维护，年平均维护面积1519万平方米</t>
  </si>
  <si>
    <t>人行道日常维护，年平均维护面积1763万平方米</t>
  </si>
  <si>
    <t>22</t>
  </si>
  <si>
    <t>道路预养护</t>
  </si>
  <si>
    <t>预养护快速路25条，区域重要主干路13条，涉及道路223.4公里、道路面积605万平方米</t>
  </si>
  <si>
    <t xml:space="preserve">提高沥青路面的高标准的养护水平，延长使用寿命
</t>
  </si>
  <si>
    <t>市级干路大中修项目</t>
  </si>
  <si>
    <t>市级干路中修项目22项，大修项目15项，维修道路80.7公里，覆盖道路面积198万平方米</t>
  </si>
  <si>
    <t>解决道路局部路段出现的大面积沉陷、网裂或破损问题，延长道路使用寿命，提高道路使用质量</t>
  </si>
  <si>
    <t>区级道路维修</t>
  </si>
  <si>
    <t>区级道路大中修维修项目共99项，维修道路总长约162.6公里</t>
  </si>
  <si>
    <t>人行道维修专项</t>
  </si>
  <si>
    <t>维修人行道约195公里，维修人行道面积172万平方米</t>
  </si>
  <si>
    <t>保障步行空间的完整</t>
  </si>
  <si>
    <t>桥梁设施日常维护项目</t>
  </si>
  <si>
    <t>桥面铺装、伸缩缝、油漆维修、栏杆、落水管、支座、照明设施、景观设施等方面的小修</t>
  </si>
  <si>
    <t xml:space="preserve">建立全覆盖的桥隧日常维护管理、安全监管和病害治理机制，加强小修、日常巡查等工作，及时处置桥隧病害病险，确保桥隧设施安全无重大事故
</t>
  </si>
  <si>
    <t>桥梁升级改造项目</t>
  </si>
  <si>
    <t>对4座自管桥梁进行改造升级，对14座立交桥独柱墩进行结构加固，对5条高架桥梁的排水沟进行专项改造，对自管的2座汉江桥梁安装防撞设施</t>
  </si>
  <si>
    <t>桥梁（通道）病害维修</t>
  </si>
  <si>
    <t>72座桥梁（通道）的病害维修</t>
  </si>
  <si>
    <t>桥梁通道安装限高架专项</t>
  </si>
  <si>
    <t>安装126座桥梁通道限高架</t>
  </si>
  <si>
    <t>避免超限超载车辆对城市桥梁通道的破坏性使用带来的安全隐患</t>
  </si>
  <si>
    <t>30</t>
  </si>
  <si>
    <t>桥梁通道安全检测项目</t>
  </si>
  <si>
    <t>进行桥梁通道检测430座次，全部覆盖现状直管371座桥梁通道</t>
  </si>
  <si>
    <t>全面掌握武汉市桥梁通道设施的安全状况</t>
  </si>
  <si>
    <t>31</t>
  </si>
  <si>
    <t>桥梁管理信息化项目</t>
  </si>
  <si>
    <t>对二环线汉口段立交桥、金桥大道高架桥、竹叶山立交、三金潭立交桥、墨水湖大桥、汤逊湖桥等55项实施健康监测以及监测平台的日常维护工作</t>
  </si>
  <si>
    <t>确保桥梁通道通行安全，提前预警桥梁安全病害</t>
  </si>
  <si>
    <t>32</t>
  </si>
  <si>
    <t>养护设备更新及人员培训</t>
  </si>
  <si>
    <r>
      <rPr>
        <sz val="10"/>
        <rFont val="宋体"/>
        <charset val="134"/>
      </rPr>
      <t>更新养护设备</t>
    </r>
    <r>
      <rPr>
        <sz val="10"/>
        <color theme="1"/>
        <rFont val="宋体"/>
        <charset val="134"/>
      </rPr>
      <t>170</t>
    </r>
    <r>
      <rPr>
        <sz val="10"/>
        <color theme="1"/>
        <rFont val="宋体"/>
        <charset val="134"/>
      </rPr>
      <t>台（套）及人员培训经费</t>
    </r>
  </si>
  <si>
    <t>加强应急技术与应急资金储备，引进管理和专业技术人才，提升技术管理力量，优化桥隧养护设备与科技信息管理等硬件配置</t>
  </si>
  <si>
    <t>33</t>
  </si>
  <si>
    <t>道路桥梁应急维修养护</t>
  </si>
  <si>
    <t>应急维修改造技术引进与应急维修资金</t>
  </si>
  <si>
    <t>34</t>
  </si>
  <si>
    <t>燃气监管项目</t>
  </si>
  <si>
    <t>完善市、区两级燃气管理监管体系，建立覆盖全市的燃气设施视频监控系统，建立应急监管中心</t>
  </si>
  <si>
    <t xml:space="preserve">加强燃气行业监管，提高全市燃气事故应急处置能力，保障燃气行业健康发展
</t>
  </si>
  <si>
    <t>35</t>
  </si>
  <si>
    <t>便民公共自行车服务系统</t>
  </si>
  <si>
    <t>建成拥有公共自行车6万辆、覆盖主城区的便民自行车服务系统，优化便民自行车站点设置，分区布置集中维修点</t>
  </si>
  <si>
    <t xml:space="preserve">提高便民自行车服务系统的质量和水平，与公共交通系统全面对接，解决市民出行最后一公里难题
</t>
  </si>
  <si>
    <t>五</t>
  </si>
  <si>
    <t>建立更加靓丽的景观体系，提升城市环境品质（共4项）</t>
  </si>
  <si>
    <t>景观灯光亮化工程</t>
  </si>
  <si>
    <t>两江四岸景观景观灯光亮化及全市景观灯光亮化的建设运行维护</t>
  </si>
  <si>
    <t xml:space="preserve">以两江四岸景观亮化为核心，打造形成一核、两轴、六区域景观亮化格局，强化景观灯光设施的建设和维护管理，提高景观灯光建设水平
</t>
  </si>
  <si>
    <t>户外广告管理</t>
  </si>
  <si>
    <t>开展户外广告、指示牌、标识牌等专项整治，拆除违规、超期、低档以及设置不规范的户外广告</t>
  </si>
  <si>
    <t>规范户外广告设施设置管理，促进户外广告商业价值和城市艺术品质的同步提升，实现户外广告规范设置率90%</t>
  </si>
  <si>
    <t>门面招牌管理</t>
  </si>
  <si>
    <t>整改门面招牌上的广告发布内容，更换陈旧破损的门面招牌，拆除一店多招的门面招牌，规范楼顶门面招牌设置</t>
  </si>
  <si>
    <t>规范楼顶门面招牌设置，实现全市主次干道、背街小巷门面招牌设置达到规范化标准</t>
  </si>
  <si>
    <t>文化创意景观工程建设</t>
  </si>
  <si>
    <t>建设提升50条花街，实施爱心长椅建设工程、围墙美化工程、景观公厕建设工程</t>
  </si>
  <si>
    <t>高水准开展文化创意景观建设，打造整洁、靓丽、和谐，富有文化底蕴的城市新景观，实现人文环境与市容环境同步提升</t>
  </si>
  <si>
    <t>六</t>
  </si>
  <si>
    <t>建立更加高效的智慧城管体系，提高公共服务能力（共2项）</t>
  </si>
  <si>
    <t>智慧城管建设项目</t>
  </si>
  <si>
    <t>公共信息平台、云资源中心、智慧城管系统应用建设</t>
  </si>
  <si>
    <t>建设市、区、街三级智慧城管平台，完成六大应用功能，建设互联网+便民服务系统，全面建成智慧城管系统</t>
  </si>
  <si>
    <t>城市管理科技能力建设</t>
  </si>
  <si>
    <t>科技创新平台与科技创新能力建设</t>
  </si>
  <si>
    <t>加大科技投入，提升城管科技平台创新能力，推进技术开发与自主创新，加强行业发展政策研究、成果推广、技术咨询、交流合作，推动重点领域技术进步，构建城市管理规划体系，建立城市管理智库，提高城市管理科学决策能力</t>
  </si>
  <si>
    <t>城管规划体系建设</t>
  </si>
  <si>
    <t>科学技术研究与科技创新</t>
  </si>
  <si>
    <t>城管智库建设</t>
  </si>
  <si>
    <t>七</t>
  </si>
  <si>
    <t>建立更加完备的城管法规体系，建设法治城管（共1项）</t>
  </si>
  <si>
    <t>城管法制体系建设</t>
  </si>
  <si>
    <t>推动地方性法规、地方政府规章、执法程序等项目的立法工作，开展立法调研、立法后评估，开展法治宣传教育</t>
  </si>
  <si>
    <t>完善城管法规体系，健全城市管理行政执法程序制度，推动法治宣传教育，完善法治监督，保障依法行政、文明执法</t>
  </si>
  <si>
    <t>八</t>
  </si>
  <si>
    <t>建立更加系统的城管标准体系，提升管理和服务水平（共1项）</t>
  </si>
  <si>
    <t>城管标准体系建设</t>
  </si>
  <si>
    <t>制定出台城市综合管理、执法、作业与服务的标准及规范</t>
  </si>
  <si>
    <t>实现城市管理与执法、环境卫生、市政设施、景观灯光、广告招牌等公共服务管理的规范化、精细化、长效化</t>
  </si>
  <si>
    <t>九</t>
  </si>
  <si>
    <t>建立更加开放的社会参与体系，形成共享共治局面（共1项）</t>
  </si>
  <si>
    <t>城管社会参与体系建设</t>
  </si>
  <si>
    <t xml:space="preserve">加强宣传和舆论引导，创新城市管理共治途径，搭建互动平台，畅通与市民的沟通渠道
</t>
  </si>
  <si>
    <t>引导社会广泛参与城市管理，形成多元共治、良性互动的城市治理模式</t>
  </si>
  <si>
    <t>合计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</si>
</sst>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Red]\(0\)"/>
    <numFmt numFmtId="177" formatCode="0_ "/>
  </numFmts>
  <fonts count="35">
    <font>
      <sz val="11"/>
      <color theme="1"/>
      <name val="宋体"/>
      <charset val="134"/>
      <scheme val="minor"/>
    </font>
    <font>
      <sz val="10"/>
      <color theme="1"/>
      <name val="宋体"/>
      <charset val="134"/>
      <scheme val="minor"/>
    </font>
    <font>
      <b/>
      <sz val="14"/>
      <color theme="1"/>
      <name val="楷体_GB2312"/>
      <charset val="134"/>
    </font>
    <font>
      <b/>
      <sz val="10"/>
      <name val="宋体"/>
      <charset val="134"/>
    </font>
    <font>
      <sz val="10"/>
      <name val="宋体"/>
      <charset val="134"/>
    </font>
    <font>
      <b/>
      <sz val="11"/>
      <color theme="1"/>
      <name val="宋体"/>
      <charset val="134"/>
      <scheme val="minor"/>
    </font>
    <font>
      <b/>
      <sz val="11"/>
      <color theme="1"/>
      <name val="Times New Roman"/>
      <charset val="134"/>
    </font>
    <font>
      <b/>
      <sz val="10"/>
      <name val="Times New Roman"/>
      <charset val="134"/>
    </font>
    <font>
      <sz val="10"/>
      <name val="Times New Roman"/>
      <charset val="134"/>
    </font>
    <font>
      <sz val="11"/>
      <color theme="1"/>
      <name val="Times New Roman"/>
      <charset val="134"/>
    </font>
    <font>
      <b/>
      <sz val="10"/>
      <color theme="1"/>
      <name val="Times New Roman"/>
      <charset val="134"/>
    </font>
    <font>
      <sz val="10"/>
      <color rgb="FF000000"/>
      <name val="宋体"/>
      <charset val="134"/>
    </font>
    <font>
      <sz val="10"/>
      <color theme="1"/>
      <name val="Times New Roman"/>
      <charset val="134"/>
    </font>
    <font>
      <b/>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0"/>
      <color theme="1"/>
      <name val="Arial"/>
      <charset val="134"/>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24"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22"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9" borderId="18" applyNumberFormat="0" applyFont="0" applyAlignment="0" applyProtection="0">
      <alignment vertical="center"/>
    </xf>
    <xf numFmtId="0" fontId="22" fillId="13"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12" applyNumberFormat="0" applyFill="0" applyAlignment="0" applyProtection="0">
      <alignment vertical="center"/>
    </xf>
    <xf numFmtId="0" fontId="20" fillId="0" borderId="12" applyNumberFormat="0" applyFill="0" applyAlignment="0" applyProtection="0">
      <alignment vertical="center"/>
    </xf>
    <xf numFmtId="0" fontId="22" fillId="21" borderId="0" applyNumberFormat="0" applyBorder="0" applyAlignment="0" applyProtection="0">
      <alignment vertical="center"/>
    </xf>
    <xf numFmtId="0" fontId="16" fillId="0" borderId="16" applyNumberFormat="0" applyFill="0" applyAlignment="0" applyProtection="0">
      <alignment vertical="center"/>
    </xf>
    <xf numFmtId="0" fontId="22" fillId="20" borderId="0" applyNumberFormat="0" applyBorder="0" applyAlignment="0" applyProtection="0">
      <alignment vertical="center"/>
    </xf>
    <xf numFmtId="0" fontId="30" fillId="17" borderId="17" applyNumberFormat="0" applyAlignment="0" applyProtection="0">
      <alignment vertical="center"/>
    </xf>
    <xf numFmtId="0" fontId="25" fillId="17" borderId="13" applyNumberFormat="0" applyAlignment="0" applyProtection="0">
      <alignment vertical="center"/>
    </xf>
    <xf numFmtId="0" fontId="19" fillId="9" borderId="11" applyNumberFormat="0" applyAlignment="0" applyProtection="0">
      <alignment vertical="center"/>
    </xf>
    <xf numFmtId="0" fontId="14" fillId="16" borderId="0" applyNumberFormat="0" applyBorder="0" applyAlignment="0" applyProtection="0">
      <alignment vertical="center"/>
    </xf>
    <xf numFmtId="0" fontId="22" fillId="25"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32" fillId="33" borderId="0" applyNumberFormat="0" applyBorder="0" applyAlignment="0" applyProtection="0">
      <alignment vertical="center"/>
    </xf>
    <xf numFmtId="0" fontId="23" fillId="12" borderId="0" applyNumberFormat="0" applyBorder="0" applyAlignment="0" applyProtection="0">
      <alignment vertical="center"/>
    </xf>
    <xf numFmtId="0" fontId="14" fillId="32" borderId="0" applyNumberFormat="0" applyBorder="0" applyAlignment="0" applyProtection="0">
      <alignment vertical="center"/>
    </xf>
    <xf numFmtId="0" fontId="22" fillId="28"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2" fillId="27" borderId="0" applyNumberFormat="0" applyBorder="0" applyAlignment="0" applyProtection="0">
      <alignment vertical="center"/>
    </xf>
    <xf numFmtId="0" fontId="22" fillId="24"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2" fillId="23" borderId="0" applyNumberFormat="0" applyBorder="0" applyAlignment="0" applyProtection="0">
      <alignment vertical="center"/>
    </xf>
    <xf numFmtId="0" fontId="14" fillId="3" borderId="0" applyNumberFormat="0" applyBorder="0" applyAlignment="0" applyProtection="0">
      <alignment vertical="center"/>
    </xf>
    <xf numFmtId="0" fontId="22" fillId="11" borderId="0" applyNumberFormat="0" applyBorder="0" applyAlignment="0" applyProtection="0">
      <alignment vertical="center"/>
    </xf>
    <xf numFmtId="0" fontId="22" fillId="26" borderId="0" applyNumberFormat="0" applyBorder="0" applyAlignment="0" applyProtection="0">
      <alignment vertical="center"/>
    </xf>
    <xf numFmtId="0" fontId="14" fillId="7" borderId="0" applyNumberFormat="0" applyBorder="0" applyAlignment="0" applyProtection="0">
      <alignment vertical="center"/>
    </xf>
    <xf numFmtId="0" fontId="22" fillId="19" borderId="0" applyNumberFormat="0" applyBorder="0" applyAlignment="0" applyProtection="0">
      <alignment vertical="center"/>
    </xf>
  </cellStyleXfs>
  <cellXfs count="93">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center" vertical="center"/>
    </xf>
    <xf numFmtId="177"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9" fillId="0" borderId="2" xfId="0" applyFont="1" applyBorder="1">
      <alignment vertical="center"/>
    </xf>
    <xf numFmtId="177" fontId="7"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wrapText="1"/>
    </xf>
    <xf numFmtId="0" fontId="8"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0" fillId="0" borderId="3" xfId="0" applyNumberFormat="1" applyBorder="1" applyAlignment="1">
      <alignment horizontal="center" vertical="center"/>
    </xf>
    <xf numFmtId="0" fontId="0" fillId="0" borderId="7" xfId="0" applyNumberFormat="1" applyBorder="1" applyAlignment="1">
      <alignment horizontal="center" vertical="center"/>
    </xf>
    <xf numFmtId="0" fontId="0" fillId="0" borderId="2" xfId="0" applyBorder="1" applyAlignment="1">
      <alignment horizontal="left" vertical="center" wrapText="1"/>
    </xf>
    <xf numFmtId="0" fontId="0" fillId="0" borderId="8"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177" fontId="8" fillId="2" borderId="2"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center" vertical="center"/>
    </xf>
    <xf numFmtId="0" fontId="0" fillId="0" borderId="4" xfId="0" applyBorder="1" applyAlignment="1">
      <alignment horizontal="center" vertical="center" wrapText="1"/>
    </xf>
    <xf numFmtId="0" fontId="9" fillId="0" borderId="8" xfId="0" applyFont="1" applyBorder="1">
      <alignment vertical="center"/>
    </xf>
    <xf numFmtId="0" fontId="9" fillId="0" borderId="9" xfId="0" applyFont="1" applyBorder="1">
      <alignment vertical="center"/>
    </xf>
    <xf numFmtId="0" fontId="7" fillId="2" borderId="4" xfId="0"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0" fillId="0" borderId="0" xfId="0" applyNumberFormat="1">
      <alignment vertical="center"/>
    </xf>
    <xf numFmtId="177" fontId="4" fillId="2" borderId="3" xfId="0" applyNumberFormat="1" applyFont="1" applyFill="1" applyBorder="1" applyAlignment="1">
      <alignment horizontal="left" vertical="center" wrapText="1"/>
    </xf>
    <xf numFmtId="177" fontId="4" fillId="2" borderId="7" xfId="0" applyNumberFormat="1" applyFont="1" applyFill="1" applyBorder="1" applyAlignment="1">
      <alignment horizontal="left" vertical="center" wrapText="1"/>
    </xf>
    <xf numFmtId="177" fontId="4" fillId="2" borderId="3" xfId="0" applyNumberFormat="1" applyFont="1" applyFill="1" applyBorder="1" applyAlignment="1">
      <alignment horizontal="left" vertical="center" wrapText="1"/>
    </xf>
    <xf numFmtId="177" fontId="4" fillId="2" borderId="7"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0" fontId="8" fillId="2" borderId="5"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77" fontId="4" fillId="2" borderId="2" xfId="0" applyNumberFormat="1" applyFont="1" applyFill="1" applyBorder="1" applyAlignment="1">
      <alignment horizontal="left" vertical="center" wrapText="1"/>
    </xf>
    <xf numFmtId="0" fontId="8" fillId="2" borderId="4" xfId="0"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vertical="center"/>
    </xf>
    <xf numFmtId="0" fontId="0" fillId="0" borderId="8" xfId="0" applyBorder="1" applyAlignment="1">
      <alignment horizontal="left" vertical="center" wrapText="1"/>
    </xf>
    <xf numFmtId="0" fontId="4" fillId="2" borderId="7" xfId="0" applyFont="1" applyFill="1" applyBorder="1" applyAlignment="1">
      <alignment horizontal="left" vertical="center" wrapText="1"/>
    </xf>
    <xf numFmtId="0" fontId="7" fillId="2" borderId="3" xfId="0" applyFont="1" applyFill="1" applyBorder="1" applyAlignment="1">
      <alignment horizontal="center" vertical="center" wrapText="1"/>
    </xf>
    <xf numFmtId="177" fontId="7" fillId="2" borderId="3" xfId="0" applyNumberFormat="1" applyFont="1" applyFill="1" applyBorder="1" applyAlignment="1">
      <alignment horizontal="center" vertical="center"/>
    </xf>
    <xf numFmtId="0" fontId="0" fillId="0" borderId="3" xfId="0" applyBorder="1" applyAlignment="1">
      <alignment horizontal="center" vertical="center"/>
    </xf>
    <xf numFmtId="0" fontId="8" fillId="2" borderId="3" xfId="0" applyFont="1" applyFill="1" applyBorder="1" applyAlignment="1">
      <alignment horizontal="center" vertical="center" wrapText="1"/>
    </xf>
    <xf numFmtId="177" fontId="8" fillId="2" borderId="3" xfId="0" applyNumberFormat="1" applyFont="1" applyFill="1" applyBorder="1" applyAlignment="1">
      <alignment horizontal="center" vertical="center"/>
    </xf>
    <xf numFmtId="176" fontId="7" fillId="0" borderId="2" xfId="0" applyNumberFormat="1" applyFont="1" applyBorder="1" applyAlignment="1">
      <alignment horizontal="center" vertical="center" wrapText="1"/>
    </xf>
    <xf numFmtId="0"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10" fillId="0" borderId="2" xfId="0" applyFont="1" applyBorder="1" applyAlignment="1">
      <alignment horizontal="center" vertical="center"/>
    </xf>
    <xf numFmtId="49" fontId="4"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0" fontId="7" fillId="0" borderId="2" xfId="0" applyFont="1" applyBorder="1" applyAlignment="1">
      <alignment horizontal="center" vertical="center"/>
    </xf>
    <xf numFmtId="49" fontId="4" fillId="2" borderId="2" xfId="0" applyNumberFormat="1" applyFont="1" applyFill="1" applyBorder="1" applyAlignment="1">
      <alignment vertical="center" wrapText="1"/>
    </xf>
    <xf numFmtId="0" fontId="12" fillId="0" borderId="2" xfId="0" applyFont="1" applyBorder="1" applyAlignment="1">
      <alignment horizontal="center" vertical="center"/>
    </xf>
    <xf numFmtId="0" fontId="5" fillId="0" borderId="2" xfId="0" applyFont="1" applyBorder="1" applyAlignment="1">
      <alignment horizontal="center" vertical="center"/>
    </xf>
    <xf numFmtId="49" fontId="8" fillId="2"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49" fontId="3" fillId="2" borderId="4" xfId="0" applyNumberFormat="1" applyFont="1" applyFill="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177" fontId="10" fillId="0" borderId="2" xfId="0" applyNumberFormat="1" applyFont="1" applyBorder="1" applyAlignment="1">
      <alignment horizontal="center" vertical="center"/>
    </xf>
    <xf numFmtId="177" fontId="1" fillId="0" borderId="0" xfId="0" applyNumberFormat="1" applyFont="1" applyAlignment="1">
      <alignment horizontal="center" vertical="center"/>
    </xf>
    <xf numFmtId="177" fontId="8" fillId="2" borderId="4" xfId="0" applyNumberFormat="1" applyFont="1" applyFill="1" applyBorder="1" applyAlignment="1">
      <alignment horizontal="center" vertical="center"/>
    </xf>
    <xf numFmtId="0" fontId="9" fillId="0" borderId="4" xfId="0" applyFont="1" applyBorder="1">
      <alignment vertical="center"/>
    </xf>
    <xf numFmtId="177" fontId="7" fillId="2" borderId="10" xfId="0" applyNumberFormat="1" applyFont="1" applyFill="1" applyBorder="1" applyAlignment="1">
      <alignment horizontal="center" vertical="center"/>
    </xf>
    <xf numFmtId="0" fontId="0" fillId="0" borderId="2" xfId="0" applyBorder="1">
      <alignment vertical="center"/>
    </xf>
    <xf numFmtId="176" fontId="0" fillId="0" borderId="0" xfId="0" applyNumberFormat="1">
      <alignment vertical="center"/>
    </xf>
    <xf numFmtId="49" fontId="13" fillId="0" borderId="2" xfId="0" applyNumberFormat="1" applyFont="1" applyBorder="1" applyAlignment="1">
      <alignment horizontal="center" vertical="center"/>
    </xf>
    <xf numFmtId="177" fontId="0" fillId="0" borderId="0"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5"/>
  <sheetViews>
    <sheetView tabSelected="1" zoomScale="110" zoomScaleNormal="110" workbookViewId="0">
      <pane ySplit="5" topLeftCell="A96" activePane="bottomLeft" state="frozen"/>
      <selection/>
      <selection pane="bottomLeft" activeCell="K74" sqref="K74:K79"/>
    </sheetView>
  </sheetViews>
  <sheetFormatPr defaultColWidth="9" defaultRowHeight="13.5"/>
  <cols>
    <col min="1" max="1" width="5.88333333333333" customWidth="1"/>
    <col min="2" max="2" width="20.1083333333333" style="1" customWidth="1"/>
    <col min="3" max="3" width="55.3333333333333" customWidth="1"/>
    <col min="4" max="4" width="9.21666666666667" style="2" customWidth="1"/>
    <col min="5" max="5" width="9.10833333333333" style="3" customWidth="1"/>
    <col min="6" max="6" width="8" customWidth="1"/>
    <col min="7" max="7" width="7.66666666666667" customWidth="1"/>
    <col min="8" max="8" width="8" customWidth="1"/>
    <col min="9" max="9" width="7.44166666666667" customWidth="1"/>
    <col min="10" max="10" width="7.55833333333333" customWidth="1"/>
    <col min="11" max="11" width="50.1083333333333" style="4" customWidth="1"/>
    <col min="12" max="16" width="9.44166666666667" customWidth="1"/>
  </cols>
  <sheetData>
    <row r="1" ht="38" customHeight="1" spans="1:11">
      <c r="A1" s="5" t="s">
        <v>0</v>
      </c>
      <c r="B1" s="6"/>
      <c r="C1" s="5"/>
      <c r="D1" s="5"/>
      <c r="E1" s="5"/>
      <c r="F1" s="5"/>
      <c r="G1" s="5"/>
      <c r="H1" s="5"/>
      <c r="I1" s="5"/>
      <c r="J1" s="5"/>
      <c r="K1" s="41"/>
    </row>
    <row r="2" ht="19" customHeight="1" spans="1:11">
      <c r="A2" s="7" t="s">
        <v>1</v>
      </c>
      <c r="B2" s="8" t="s">
        <v>2</v>
      </c>
      <c r="C2" s="7" t="s">
        <v>3</v>
      </c>
      <c r="D2" s="9" t="s">
        <v>4</v>
      </c>
      <c r="E2" s="10" t="s">
        <v>5</v>
      </c>
      <c r="F2" s="11"/>
      <c r="G2" s="11"/>
      <c r="H2" s="12"/>
      <c r="I2" s="7" t="s">
        <v>6</v>
      </c>
      <c r="J2" s="42"/>
      <c r="K2" s="7" t="s">
        <v>7</v>
      </c>
    </row>
    <row r="3" ht="13" customHeight="1" spans="1:11">
      <c r="A3" s="7"/>
      <c r="B3" s="8"/>
      <c r="C3" s="7"/>
      <c r="D3" s="13"/>
      <c r="E3" s="9" t="s">
        <v>8</v>
      </c>
      <c r="F3" s="9" t="s">
        <v>9</v>
      </c>
      <c r="G3" s="9" t="s">
        <v>10</v>
      </c>
      <c r="H3" s="9" t="s">
        <v>11</v>
      </c>
      <c r="I3" s="9" t="s">
        <v>12</v>
      </c>
      <c r="J3" s="9" t="s">
        <v>13</v>
      </c>
      <c r="K3" s="7"/>
    </row>
    <row r="4" ht="13" customHeight="1" spans="1:11">
      <c r="A4" s="7"/>
      <c r="B4" s="14"/>
      <c r="C4" s="15"/>
      <c r="D4" s="16"/>
      <c r="E4" s="17"/>
      <c r="F4" s="18" t="s">
        <v>14</v>
      </c>
      <c r="G4" s="18" t="s">
        <v>14</v>
      </c>
      <c r="H4" s="18" t="s">
        <v>14</v>
      </c>
      <c r="I4" s="17" t="s">
        <v>12</v>
      </c>
      <c r="J4" s="18" t="s">
        <v>15</v>
      </c>
      <c r="K4" s="37"/>
    </row>
    <row r="5" ht="25" customHeight="1" spans="1:11">
      <c r="A5" s="7" t="s">
        <v>16</v>
      </c>
      <c r="B5" s="19" t="s">
        <v>17</v>
      </c>
      <c r="C5" s="20"/>
      <c r="D5" s="21"/>
      <c r="E5" s="22">
        <f>E6+E7+E8</f>
        <v>240000</v>
      </c>
      <c r="F5" s="22">
        <f t="shared" ref="F5:G5" si="0">F6+F7+F8</f>
        <v>95000</v>
      </c>
      <c r="G5" s="22">
        <f t="shared" si="0"/>
        <v>145000</v>
      </c>
      <c r="H5" s="23"/>
      <c r="I5" s="43"/>
      <c r="J5" s="44"/>
      <c r="K5" s="7"/>
    </row>
    <row r="6" ht="30" customHeight="1" spans="1:11">
      <c r="A6" s="24">
        <v>1</v>
      </c>
      <c r="B6" s="25" t="s">
        <v>18</v>
      </c>
      <c r="C6" s="25" t="s">
        <v>19</v>
      </c>
      <c r="D6" s="26" t="s">
        <v>20</v>
      </c>
      <c r="E6" s="26">
        <v>40000</v>
      </c>
      <c r="F6" s="26">
        <v>40000</v>
      </c>
      <c r="G6" s="26"/>
      <c r="H6" s="23"/>
      <c r="I6" s="23"/>
      <c r="J6" s="45"/>
      <c r="K6" s="25" t="s">
        <v>21</v>
      </c>
    </row>
    <row r="7" ht="30" customHeight="1" spans="1:11">
      <c r="A7" s="24">
        <f t="shared" ref="A7:A11" si="1">A6+1</f>
        <v>2</v>
      </c>
      <c r="B7" s="25" t="s">
        <v>22</v>
      </c>
      <c r="C7" s="25" t="s">
        <v>23</v>
      </c>
      <c r="D7" s="26" t="s">
        <v>20</v>
      </c>
      <c r="E7" s="26">
        <v>50000</v>
      </c>
      <c r="F7" s="26">
        <v>5000</v>
      </c>
      <c r="G7" s="26">
        <v>45000</v>
      </c>
      <c r="H7" s="27"/>
      <c r="I7" s="27"/>
      <c r="J7" s="45"/>
      <c r="K7" s="25" t="s">
        <v>24</v>
      </c>
    </row>
    <row r="8" ht="30" customHeight="1" spans="1:11">
      <c r="A8" s="24">
        <f t="shared" si="1"/>
        <v>3</v>
      </c>
      <c r="B8" s="25" t="s">
        <v>25</v>
      </c>
      <c r="C8" s="25" t="s">
        <v>26</v>
      </c>
      <c r="D8" s="26" t="s">
        <v>20</v>
      </c>
      <c r="E8" s="26">
        <v>150000</v>
      </c>
      <c r="F8" s="26">
        <v>50000</v>
      </c>
      <c r="G8" s="26">
        <v>100000</v>
      </c>
      <c r="H8" s="23"/>
      <c r="I8" s="23"/>
      <c r="J8" s="45"/>
      <c r="K8" s="25" t="s">
        <v>27</v>
      </c>
    </row>
    <row r="9" ht="25" customHeight="1" spans="1:11">
      <c r="A9" s="7" t="s">
        <v>28</v>
      </c>
      <c r="B9" s="19" t="s">
        <v>29</v>
      </c>
      <c r="C9" s="20"/>
      <c r="D9" s="21"/>
      <c r="E9" s="22">
        <f>SUM(E10:E13)</f>
        <v>72500</v>
      </c>
      <c r="F9" s="22">
        <f t="shared" ref="F9:G9" si="2">SUM(F10:F13)</f>
        <v>32000</v>
      </c>
      <c r="G9" s="22">
        <f t="shared" si="2"/>
        <v>40500</v>
      </c>
      <c r="H9" s="22"/>
      <c r="I9" s="22"/>
      <c r="J9" s="45"/>
      <c r="K9" s="8"/>
    </row>
    <row r="10" ht="30" customHeight="1" spans="1:11">
      <c r="A10" s="24">
        <f>A8+1</f>
        <v>4</v>
      </c>
      <c r="B10" s="25" t="s">
        <v>30</v>
      </c>
      <c r="C10" s="25" t="s">
        <v>31</v>
      </c>
      <c r="D10" s="26" t="s">
        <v>20</v>
      </c>
      <c r="E10" s="26">
        <v>13500</v>
      </c>
      <c r="F10" s="26">
        <v>5000</v>
      </c>
      <c r="G10" s="26">
        <v>8500</v>
      </c>
      <c r="H10" s="23"/>
      <c r="I10" s="23"/>
      <c r="J10" s="45"/>
      <c r="K10" s="25" t="s">
        <v>32</v>
      </c>
    </row>
    <row r="11" ht="30" customHeight="1" spans="1:11">
      <c r="A11" s="24">
        <f t="shared" si="1"/>
        <v>5</v>
      </c>
      <c r="B11" s="25" t="s">
        <v>33</v>
      </c>
      <c r="C11" s="25" t="s">
        <v>34</v>
      </c>
      <c r="D11" s="26" t="s">
        <v>20</v>
      </c>
      <c r="E11" s="26">
        <v>28000</v>
      </c>
      <c r="F11" s="26">
        <v>14000</v>
      </c>
      <c r="G11" s="26">
        <v>14000</v>
      </c>
      <c r="H11" s="23"/>
      <c r="I11" s="23"/>
      <c r="J11" s="45"/>
      <c r="K11" s="25" t="s">
        <v>35</v>
      </c>
    </row>
    <row r="12" ht="30" customHeight="1" spans="1:11">
      <c r="A12" s="24">
        <f t="shared" ref="A12:A13" si="3">A11+1</f>
        <v>6</v>
      </c>
      <c r="B12" s="25" t="s">
        <v>36</v>
      </c>
      <c r="C12" s="25" t="s">
        <v>37</v>
      </c>
      <c r="D12" s="26" t="s">
        <v>20</v>
      </c>
      <c r="E12" s="26">
        <v>1000</v>
      </c>
      <c r="F12" s="26">
        <v>1000</v>
      </c>
      <c r="G12" s="26"/>
      <c r="H12" s="23"/>
      <c r="I12" s="23"/>
      <c r="J12" s="45"/>
      <c r="K12" s="25" t="s">
        <v>38</v>
      </c>
    </row>
    <row r="13" ht="30" customHeight="1" spans="1:11">
      <c r="A13" s="24">
        <f t="shared" si="3"/>
        <v>7</v>
      </c>
      <c r="B13" s="25" t="s">
        <v>39</v>
      </c>
      <c r="C13" s="25" t="s">
        <v>40</v>
      </c>
      <c r="D13" s="26" t="s">
        <v>20</v>
      </c>
      <c r="E13" s="26">
        <v>30000</v>
      </c>
      <c r="F13" s="26">
        <v>12000</v>
      </c>
      <c r="G13" s="26">
        <v>18000</v>
      </c>
      <c r="H13" s="23"/>
      <c r="I13" s="23"/>
      <c r="J13" s="45"/>
      <c r="K13" s="25" t="s">
        <v>41</v>
      </c>
    </row>
    <row r="14" ht="25" customHeight="1" spans="1:13">
      <c r="A14" s="7" t="s">
        <v>42</v>
      </c>
      <c r="B14" s="19" t="s">
        <v>43</v>
      </c>
      <c r="C14" s="20"/>
      <c r="D14" s="21"/>
      <c r="E14" s="22">
        <f>E20+E24+E30+E35+E36+E37+E45+E50+E62+E66+E72+E73+E80</f>
        <v>1493140</v>
      </c>
      <c r="F14" s="22">
        <f>F20+F24+F30+F35+F36+F37+F45+F50+F62+F66+F72+F73+F80</f>
        <v>102650</v>
      </c>
      <c r="G14" s="22">
        <f>G20+G24+G30+G35+G36+G37+G45+G50+G62+G66+G72+G73+G80</f>
        <v>467490</v>
      </c>
      <c r="H14" s="22">
        <f>H20+H24+H30+H35+H36+H37+H45+H50+H62+H66+H72+H73+H80</f>
        <v>923000</v>
      </c>
      <c r="I14" s="22">
        <f>I20+I24+I30+I35+I36+I37+I45+I50+I62+I66+I72+I73+I80</f>
        <v>15165</v>
      </c>
      <c r="J14" s="22">
        <f>J20+J24+J30+J35+J36+J37+J45+J50+J62+J66+J72+J73+J80</f>
        <v>2468</v>
      </c>
      <c r="K14" s="46"/>
      <c r="M14" s="47"/>
    </row>
    <row r="15" ht="15" customHeight="1" spans="1:11">
      <c r="A15" s="15">
        <v>8</v>
      </c>
      <c r="B15" s="25" t="s">
        <v>44</v>
      </c>
      <c r="C15" s="25" t="s">
        <v>45</v>
      </c>
      <c r="D15" s="26" t="s">
        <v>46</v>
      </c>
      <c r="E15" s="26">
        <v>100000</v>
      </c>
      <c r="F15" s="26"/>
      <c r="G15" s="26"/>
      <c r="H15" s="26">
        <v>100000</v>
      </c>
      <c r="I15" s="26"/>
      <c r="J15" s="38"/>
      <c r="K15" s="48" t="s">
        <v>47</v>
      </c>
    </row>
    <row r="16" ht="15" customHeight="1" spans="1:11">
      <c r="A16" s="15"/>
      <c r="B16" s="25"/>
      <c r="C16" s="25" t="s">
        <v>48</v>
      </c>
      <c r="D16" s="26" t="s">
        <v>46</v>
      </c>
      <c r="E16" s="26">
        <v>12000</v>
      </c>
      <c r="F16" s="26"/>
      <c r="G16" s="26"/>
      <c r="H16" s="26">
        <v>12000</v>
      </c>
      <c r="I16" s="26"/>
      <c r="J16" s="38"/>
      <c r="K16" s="49"/>
    </row>
    <row r="17" ht="15" customHeight="1" spans="1:11">
      <c r="A17" s="15"/>
      <c r="B17" s="25"/>
      <c r="C17" s="25" t="s">
        <v>49</v>
      </c>
      <c r="D17" s="26" t="s">
        <v>46</v>
      </c>
      <c r="E17" s="26">
        <v>10000</v>
      </c>
      <c r="F17" s="26"/>
      <c r="G17" s="26"/>
      <c r="H17" s="26">
        <v>10000</v>
      </c>
      <c r="I17" s="26"/>
      <c r="J17" s="38"/>
      <c r="K17" s="49"/>
    </row>
    <row r="18" ht="15" customHeight="1" spans="1:11">
      <c r="A18" s="15"/>
      <c r="B18" s="25"/>
      <c r="C18" s="25" t="s">
        <v>50</v>
      </c>
      <c r="D18" s="26" t="s">
        <v>51</v>
      </c>
      <c r="E18" s="26">
        <v>10000</v>
      </c>
      <c r="F18" s="26"/>
      <c r="G18" s="26"/>
      <c r="H18" s="26">
        <v>10000</v>
      </c>
      <c r="I18" s="26"/>
      <c r="J18" s="38"/>
      <c r="K18" s="49"/>
    </row>
    <row r="19" ht="15" customHeight="1" spans="1:11">
      <c r="A19" s="15"/>
      <c r="B19" s="25"/>
      <c r="C19" s="25" t="s">
        <v>52</v>
      </c>
      <c r="D19" s="26" t="s">
        <v>46</v>
      </c>
      <c r="E19" s="26">
        <v>160000</v>
      </c>
      <c r="F19" s="26">
        <v>20000</v>
      </c>
      <c r="G19" s="26"/>
      <c r="H19" s="26">
        <v>140000</v>
      </c>
      <c r="I19" s="26">
        <v>843</v>
      </c>
      <c r="J19" s="38">
        <v>0</v>
      </c>
      <c r="K19" s="49"/>
    </row>
    <row r="20" ht="15" customHeight="1" spans="1:11">
      <c r="A20" s="15"/>
      <c r="B20" s="25"/>
      <c r="C20" s="7" t="s">
        <v>53</v>
      </c>
      <c r="D20" s="23"/>
      <c r="E20" s="22">
        <f>SUM(E15:E19)</f>
        <v>292000</v>
      </c>
      <c r="F20" s="22">
        <f t="shared" ref="F20:I20" si="4">SUM(F15:F19)</f>
        <v>20000</v>
      </c>
      <c r="G20" s="28"/>
      <c r="H20" s="23">
        <f t="shared" si="4"/>
        <v>272000</v>
      </c>
      <c r="I20" s="23">
        <f t="shared" si="4"/>
        <v>843</v>
      </c>
      <c r="J20" s="28">
        <v>0</v>
      </c>
      <c r="K20" s="49"/>
    </row>
    <row r="21" ht="15" customHeight="1" spans="1:11">
      <c r="A21" s="15">
        <f>A15+1</f>
        <v>9</v>
      </c>
      <c r="B21" s="25" t="s">
        <v>54</v>
      </c>
      <c r="C21" s="29" t="s">
        <v>55</v>
      </c>
      <c r="D21" s="26" t="s">
        <v>46</v>
      </c>
      <c r="E21" s="26">
        <v>56000</v>
      </c>
      <c r="F21" s="30"/>
      <c r="G21" s="26"/>
      <c r="H21" s="26">
        <v>56000</v>
      </c>
      <c r="I21" s="26">
        <v>100</v>
      </c>
      <c r="J21" s="38">
        <v>0</v>
      </c>
      <c r="K21" s="49"/>
    </row>
    <row r="22" ht="15" customHeight="1" spans="1:11">
      <c r="A22" s="15"/>
      <c r="B22" s="31"/>
      <c r="C22" s="25" t="s">
        <v>49</v>
      </c>
      <c r="D22" s="26" t="s">
        <v>51</v>
      </c>
      <c r="E22" s="26">
        <v>10000</v>
      </c>
      <c r="F22" s="30"/>
      <c r="G22" s="26"/>
      <c r="H22" s="26">
        <v>10000</v>
      </c>
      <c r="I22" s="26">
        <v>150</v>
      </c>
      <c r="J22" s="38">
        <v>150</v>
      </c>
      <c r="K22" s="49"/>
    </row>
    <row r="23" ht="28" customHeight="1" spans="1:11">
      <c r="A23" s="15"/>
      <c r="B23" s="31"/>
      <c r="C23" s="25" t="s">
        <v>56</v>
      </c>
      <c r="D23" s="26" t="s">
        <v>46</v>
      </c>
      <c r="E23" s="26">
        <v>25000</v>
      </c>
      <c r="F23" s="30"/>
      <c r="G23" s="26"/>
      <c r="H23" s="26">
        <v>25000</v>
      </c>
      <c r="I23" s="26">
        <v>868</v>
      </c>
      <c r="J23" s="26">
        <v>0</v>
      </c>
      <c r="K23" s="49"/>
    </row>
    <row r="24" ht="14.85" customHeight="1" spans="1:11">
      <c r="A24" s="15"/>
      <c r="B24" s="31"/>
      <c r="C24" s="7" t="s">
        <v>53</v>
      </c>
      <c r="D24" s="23"/>
      <c r="E24" s="22">
        <f>SUM(E21:E23)</f>
        <v>91000</v>
      </c>
      <c r="F24" s="22"/>
      <c r="G24" s="22"/>
      <c r="H24" s="22">
        <f t="shared" ref="H24:J24" si="5">SUM(H21:H23)</f>
        <v>91000</v>
      </c>
      <c r="I24" s="22">
        <f t="shared" si="5"/>
        <v>1118</v>
      </c>
      <c r="J24" s="22">
        <f t="shared" si="5"/>
        <v>150</v>
      </c>
      <c r="K24" s="49"/>
    </row>
    <row r="25" ht="14.85" customHeight="1" spans="1:11">
      <c r="A25" s="15">
        <v>10</v>
      </c>
      <c r="B25" s="25" t="s">
        <v>57</v>
      </c>
      <c r="C25" s="25" t="s">
        <v>45</v>
      </c>
      <c r="D25" s="26" t="s">
        <v>46</v>
      </c>
      <c r="E25" s="26">
        <v>100000</v>
      </c>
      <c r="F25" s="26"/>
      <c r="G25" s="26"/>
      <c r="H25" s="26">
        <v>100000</v>
      </c>
      <c r="I25" s="26">
        <v>200</v>
      </c>
      <c r="J25" s="38">
        <v>200</v>
      </c>
      <c r="K25" s="49"/>
    </row>
    <row r="26" ht="30" customHeight="1" spans="1:11">
      <c r="A26" s="15"/>
      <c r="B26" s="25"/>
      <c r="C26" s="25" t="s">
        <v>58</v>
      </c>
      <c r="D26" s="26" t="s">
        <v>59</v>
      </c>
      <c r="E26" s="26">
        <v>35000</v>
      </c>
      <c r="F26" s="26"/>
      <c r="G26" s="26"/>
      <c r="H26" s="26">
        <v>35000</v>
      </c>
      <c r="I26" s="26">
        <v>765</v>
      </c>
      <c r="J26" s="26">
        <v>0</v>
      </c>
      <c r="K26" s="49"/>
    </row>
    <row r="27" ht="15" customHeight="1" spans="1:11">
      <c r="A27" s="15"/>
      <c r="B27" s="25"/>
      <c r="C27" s="25" t="s">
        <v>60</v>
      </c>
      <c r="D27" s="26" t="s">
        <v>61</v>
      </c>
      <c r="E27" s="26">
        <v>5000</v>
      </c>
      <c r="F27" s="26"/>
      <c r="G27" s="26"/>
      <c r="H27" s="26">
        <v>5000</v>
      </c>
      <c r="I27" s="26">
        <v>60</v>
      </c>
      <c r="J27" s="26">
        <v>0</v>
      </c>
      <c r="K27" s="49"/>
    </row>
    <row r="28" ht="15" customHeight="1" spans="1:11">
      <c r="A28" s="15"/>
      <c r="B28" s="25"/>
      <c r="C28" s="25" t="s">
        <v>48</v>
      </c>
      <c r="D28" s="26" t="s">
        <v>59</v>
      </c>
      <c r="E28" s="26">
        <v>12000</v>
      </c>
      <c r="F28" s="26"/>
      <c r="G28" s="26"/>
      <c r="H28" s="26">
        <v>12000</v>
      </c>
      <c r="I28" s="26">
        <v>40</v>
      </c>
      <c r="J28" s="26">
        <v>0</v>
      </c>
      <c r="K28" s="49"/>
    </row>
    <row r="29" ht="15" customHeight="1" spans="1:11">
      <c r="A29" s="15"/>
      <c r="B29" s="25"/>
      <c r="C29" s="25" t="s">
        <v>49</v>
      </c>
      <c r="D29" s="26" t="s">
        <v>20</v>
      </c>
      <c r="E29" s="26">
        <v>10000</v>
      </c>
      <c r="F29" s="26"/>
      <c r="G29" s="26"/>
      <c r="H29" s="26">
        <v>10000</v>
      </c>
      <c r="I29" s="26">
        <v>150</v>
      </c>
      <c r="J29" s="26">
        <v>150</v>
      </c>
      <c r="K29" s="49"/>
    </row>
    <row r="30" ht="15" customHeight="1" spans="1:11">
      <c r="A30" s="15"/>
      <c r="B30" s="25"/>
      <c r="C30" s="7" t="s">
        <v>53</v>
      </c>
      <c r="D30" s="23"/>
      <c r="E30" s="28">
        <f>SUM(E25:E29)</f>
        <v>162000</v>
      </c>
      <c r="F30" s="28"/>
      <c r="G30" s="28"/>
      <c r="H30" s="28">
        <f t="shared" ref="H30:J30" si="6">SUM(H25:H29)</f>
        <v>162000</v>
      </c>
      <c r="I30" s="28">
        <f t="shared" si="6"/>
        <v>1215</v>
      </c>
      <c r="J30" s="28">
        <f t="shared" si="6"/>
        <v>350</v>
      </c>
      <c r="K30" s="49"/>
    </row>
    <row r="31" ht="15" customHeight="1" spans="1:11">
      <c r="A31" s="32">
        <v>11</v>
      </c>
      <c r="B31" s="25" t="s">
        <v>62</v>
      </c>
      <c r="C31" s="25" t="s">
        <v>63</v>
      </c>
      <c r="D31" s="26" t="s">
        <v>51</v>
      </c>
      <c r="E31" s="26">
        <v>75000</v>
      </c>
      <c r="F31" s="26"/>
      <c r="G31" s="26"/>
      <c r="H31" s="26">
        <v>75000</v>
      </c>
      <c r="I31" s="26">
        <v>180</v>
      </c>
      <c r="J31" s="26"/>
      <c r="K31" s="49"/>
    </row>
    <row r="32" ht="15" customHeight="1" spans="1:11">
      <c r="A32" s="33"/>
      <c r="B32" s="34"/>
      <c r="C32" s="25" t="s">
        <v>64</v>
      </c>
      <c r="D32" s="26" t="s">
        <v>51</v>
      </c>
      <c r="E32" s="26">
        <v>30000</v>
      </c>
      <c r="F32" s="26"/>
      <c r="G32" s="26"/>
      <c r="H32" s="26">
        <v>30000</v>
      </c>
      <c r="I32" s="26">
        <v>150</v>
      </c>
      <c r="J32" s="26">
        <v>60</v>
      </c>
      <c r="K32" s="49"/>
    </row>
    <row r="33" ht="15" customHeight="1" spans="1:11">
      <c r="A33" s="33"/>
      <c r="B33" s="34"/>
      <c r="C33" s="25" t="s">
        <v>65</v>
      </c>
      <c r="D33" s="26" t="s">
        <v>20</v>
      </c>
      <c r="E33" s="26">
        <v>30000</v>
      </c>
      <c r="F33" s="28"/>
      <c r="G33" s="28"/>
      <c r="H33" s="26">
        <v>30000</v>
      </c>
      <c r="I33" s="26">
        <v>150</v>
      </c>
      <c r="J33" s="26">
        <v>60</v>
      </c>
      <c r="K33" s="49"/>
    </row>
    <row r="34" ht="15" customHeight="1" spans="1:11">
      <c r="A34" s="33"/>
      <c r="B34" s="34"/>
      <c r="C34" s="25" t="s">
        <v>66</v>
      </c>
      <c r="D34" s="26" t="s">
        <v>20</v>
      </c>
      <c r="E34" s="26">
        <v>2000</v>
      </c>
      <c r="F34" s="28"/>
      <c r="G34" s="28"/>
      <c r="H34" s="26">
        <v>2000</v>
      </c>
      <c r="I34" s="28"/>
      <c r="J34" s="28"/>
      <c r="K34" s="49"/>
    </row>
    <row r="35" ht="15" customHeight="1" spans="1:11">
      <c r="A35" s="35"/>
      <c r="B35" s="34"/>
      <c r="C35" s="7" t="s">
        <v>53</v>
      </c>
      <c r="D35" s="23"/>
      <c r="E35" s="28">
        <f t="shared" ref="E35:J35" si="7">SUM(E31:E34)</f>
        <v>137000</v>
      </c>
      <c r="F35" s="28"/>
      <c r="G35" s="28"/>
      <c r="H35" s="23">
        <f t="shared" si="7"/>
        <v>137000</v>
      </c>
      <c r="I35" s="23">
        <f t="shared" si="7"/>
        <v>480</v>
      </c>
      <c r="J35" s="23">
        <f t="shared" si="7"/>
        <v>120</v>
      </c>
      <c r="K35" s="49"/>
    </row>
    <row r="36" ht="15" customHeight="1" spans="1:11">
      <c r="A36" s="36">
        <v>12</v>
      </c>
      <c r="B36" s="25" t="s">
        <v>67</v>
      </c>
      <c r="C36" s="25" t="s">
        <v>68</v>
      </c>
      <c r="D36" s="26" t="s">
        <v>59</v>
      </c>
      <c r="E36" s="23">
        <v>20000</v>
      </c>
      <c r="F36" s="26"/>
      <c r="G36" s="26"/>
      <c r="H36" s="22">
        <v>20000</v>
      </c>
      <c r="I36" s="22">
        <v>453</v>
      </c>
      <c r="J36" s="23">
        <v>0</v>
      </c>
      <c r="K36" s="49"/>
    </row>
    <row r="37" ht="15" customHeight="1" spans="1:11">
      <c r="A37" s="36">
        <v>13</v>
      </c>
      <c r="B37" s="25" t="s">
        <v>69</v>
      </c>
      <c r="C37" s="25" t="s">
        <v>70</v>
      </c>
      <c r="D37" s="26" t="s">
        <v>59</v>
      </c>
      <c r="E37" s="23">
        <v>12000</v>
      </c>
      <c r="F37" s="26"/>
      <c r="G37" s="26"/>
      <c r="H37" s="22">
        <v>12000</v>
      </c>
      <c r="I37" s="22">
        <v>40</v>
      </c>
      <c r="J37" s="23">
        <v>40</v>
      </c>
      <c r="K37" s="49"/>
    </row>
    <row r="38" ht="24" customHeight="1" spans="1:11">
      <c r="A38" s="24">
        <v>14</v>
      </c>
      <c r="B38" s="25" t="s">
        <v>71</v>
      </c>
      <c r="C38" s="25" t="s">
        <v>72</v>
      </c>
      <c r="D38" s="26" t="s">
        <v>20</v>
      </c>
      <c r="E38" s="26">
        <v>75000</v>
      </c>
      <c r="F38" s="26"/>
      <c r="G38" s="26"/>
      <c r="H38" s="26">
        <v>75000</v>
      </c>
      <c r="I38" s="26">
        <v>7500</v>
      </c>
      <c r="J38" s="26"/>
      <c r="K38" s="50" t="s">
        <v>73</v>
      </c>
    </row>
    <row r="39" ht="14" customHeight="1" spans="1:11">
      <c r="A39" s="24"/>
      <c r="B39" s="25"/>
      <c r="C39" s="25" t="s">
        <v>74</v>
      </c>
      <c r="D39" s="26" t="s">
        <v>20</v>
      </c>
      <c r="E39" s="26">
        <v>7500</v>
      </c>
      <c r="F39" s="26"/>
      <c r="G39" s="26"/>
      <c r="H39" s="26">
        <v>7500</v>
      </c>
      <c r="I39" s="26">
        <v>100</v>
      </c>
      <c r="J39" s="26">
        <v>0</v>
      </c>
      <c r="K39" s="51"/>
    </row>
    <row r="40" ht="14" customHeight="1" spans="1:11">
      <c r="A40" s="24"/>
      <c r="B40" s="25"/>
      <c r="C40" s="25" t="s">
        <v>75</v>
      </c>
      <c r="D40" s="26" t="s">
        <v>20</v>
      </c>
      <c r="E40" s="26">
        <v>7500</v>
      </c>
      <c r="F40" s="26"/>
      <c r="G40" s="26"/>
      <c r="H40" s="26">
        <v>7500</v>
      </c>
      <c r="I40" s="26">
        <v>150</v>
      </c>
      <c r="J40" s="26">
        <v>0</v>
      </c>
      <c r="K40" s="51"/>
    </row>
    <row r="41" ht="14" customHeight="1" spans="1:11">
      <c r="A41" s="24"/>
      <c r="B41" s="25"/>
      <c r="C41" s="25" t="s">
        <v>76</v>
      </c>
      <c r="D41" s="26" t="s">
        <v>20</v>
      </c>
      <c r="E41" s="26">
        <v>7500</v>
      </c>
      <c r="F41" s="26"/>
      <c r="G41" s="26"/>
      <c r="H41" s="26">
        <v>7500</v>
      </c>
      <c r="I41" s="26">
        <v>243</v>
      </c>
      <c r="J41" s="26">
        <v>243</v>
      </c>
      <c r="K41" s="51"/>
    </row>
    <row r="42" ht="14" customHeight="1" spans="1:11">
      <c r="A42" s="24"/>
      <c r="B42" s="25"/>
      <c r="C42" s="25" t="s">
        <v>77</v>
      </c>
      <c r="D42" s="26" t="s">
        <v>20</v>
      </c>
      <c r="E42" s="26">
        <v>7500</v>
      </c>
      <c r="F42" s="26"/>
      <c r="G42" s="26"/>
      <c r="H42" s="26">
        <v>7500</v>
      </c>
      <c r="I42" s="26">
        <v>200</v>
      </c>
      <c r="J42" s="26">
        <v>200</v>
      </c>
      <c r="K42" s="51"/>
    </row>
    <row r="43" ht="14" customHeight="1" spans="1:11">
      <c r="A43" s="24"/>
      <c r="B43" s="25"/>
      <c r="C43" s="25" t="s">
        <v>78</v>
      </c>
      <c r="D43" s="26" t="s">
        <v>20</v>
      </c>
      <c r="E43" s="26">
        <v>7500</v>
      </c>
      <c r="F43" s="26"/>
      <c r="G43" s="26"/>
      <c r="H43" s="26">
        <v>7500</v>
      </c>
      <c r="I43" s="26">
        <v>200</v>
      </c>
      <c r="J43" s="26">
        <v>50</v>
      </c>
      <c r="K43" s="51"/>
    </row>
    <row r="44" ht="14" customHeight="1" spans="1:11">
      <c r="A44" s="24"/>
      <c r="B44" s="25"/>
      <c r="C44" s="25" t="s">
        <v>79</v>
      </c>
      <c r="D44" s="26" t="s">
        <v>20</v>
      </c>
      <c r="E44" s="26">
        <v>7500</v>
      </c>
      <c r="F44" s="26"/>
      <c r="G44" s="26"/>
      <c r="H44" s="26">
        <v>7500</v>
      </c>
      <c r="I44" s="26">
        <v>200</v>
      </c>
      <c r="J44" s="26">
        <v>200</v>
      </c>
      <c r="K44" s="51"/>
    </row>
    <row r="45" ht="14" customHeight="1" spans="1:11">
      <c r="A45" s="24"/>
      <c r="B45" s="25"/>
      <c r="C45" s="7" t="s">
        <v>53</v>
      </c>
      <c r="D45" s="23"/>
      <c r="E45" s="28">
        <f t="shared" ref="E45:J45" si="8">SUM(E38:E44)</f>
        <v>120000</v>
      </c>
      <c r="F45" s="28"/>
      <c r="G45" s="28"/>
      <c r="H45" s="28">
        <f t="shared" si="8"/>
        <v>120000</v>
      </c>
      <c r="I45" s="28">
        <f t="shared" si="8"/>
        <v>8593</v>
      </c>
      <c r="J45" s="28">
        <f t="shared" si="8"/>
        <v>693</v>
      </c>
      <c r="K45" s="52"/>
    </row>
    <row r="46" ht="14" customHeight="1" spans="1:11">
      <c r="A46" s="24">
        <v>15</v>
      </c>
      <c r="B46" s="25" t="s">
        <v>80</v>
      </c>
      <c r="C46" s="25" t="s">
        <v>81</v>
      </c>
      <c r="D46" s="26" t="s">
        <v>20</v>
      </c>
      <c r="E46" s="26">
        <v>11000</v>
      </c>
      <c r="F46" s="26"/>
      <c r="G46" s="26"/>
      <c r="H46" s="26">
        <v>11000</v>
      </c>
      <c r="I46" s="26">
        <v>296</v>
      </c>
      <c r="J46" s="53">
        <v>0</v>
      </c>
      <c r="K46" s="25" t="s">
        <v>82</v>
      </c>
    </row>
    <row r="47" ht="14" customHeight="1" spans="1:11">
      <c r="A47" s="37"/>
      <c r="B47" s="25"/>
      <c r="C47" s="25" t="s">
        <v>83</v>
      </c>
      <c r="D47" s="26" t="s">
        <v>20</v>
      </c>
      <c r="E47" s="26">
        <v>40000</v>
      </c>
      <c r="F47" s="26"/>
      <c r="G47" s="26"/>
      <c r="H47" s="26">
        <v>40000</v>
      </c>
      <c r="I47" s="26">
        <v>453</v>
      </c>
      <c r="J47" s="53">
        <v>0</v>
      </c>
      <c r="K47" s="25"/>
    </row>
    <row r="48" ht="14" customHeight="1" spans="1:11">
      <c r="A48" s="37"/>
      <c r="B48" s="25"/>
      <c r="C48" s="25" t="s">
        <v>84</v>
      </c>
      <c r="D48" s="26" t="s">
        <v>20</v>
      </c>
      <c r="E48" s="26">
        <v>43000</v>
      </c>
      <c r="F48" s="26"/>
      <c r="G48" s="26"/>
      <c r="H48" s="26">
        <v>43000</v>
      </c>
      <c r="I48" s="26">
        <v>559</v>
      </c>
      <c r="J48" s="53">
        <v>0</v>
      </c>
      <c r="K48" s="25"/>
    </row>
    <row r="49" ht="25" customHeight="1" spans="1:11">
      <c r="A49" s="37"/>
      <c r="B49" s="25"/>
      <c r="C49" s="25" t="s">
        <v>85</v>
      </c>
      <c r="D49" s="26" t="s">
        <v>59</v>
      </c>
      <c r="E49" s="26">
        <v>15000</v>
      </c>
      <c r="F49" s="26"/>
      <c r="G49" s="26"/>
      <c r="H49" s="26">
        <v>15000</v>
      </c>
      <c r="I49" s="26"/>
      <c r="J49" s="54"/>
      <c r="K49" s="55" t="s">
        <v>86</v>
      </c>
    </row>
    <row r="50" ht="15" customHeight="1" spans="1:11">
      <c r="A50" s="37"/>
      <c r="B50" s="25" t="s">
        <v>87</v>
      </c>
      <c r="C50" s="7" t="s">
        <v>53</v>
      </c>
      <c r="D50" s="26"/>
      <c r="E50" s="28">
        <f>SUM(E46:E49)</f>
        <v>109000</v>
      </c>
      <c r="F50" s="28"/>
      <c r="G50" s="28"/>
      <c r="H50" s="28">
        <f t="shared" ref="H50:J50" si="9">SUM(H46:H49)</f>
        <v>109000</v>
      </c>
      <c r="I50" s="28">
        <f t="shared" si="9"/>
        <v>1308</v>
      </c>
      <c r="J50" s="28">
        <f t="shared" si="9"/>
        <v>0</v>
      </c>
      <c r="K50" s="22"/>
    </row>
    <row r="51" ht="14" customHeight="1" spans="1:11">
      <c r="A51" s="15">
        <v>16</v>
      </c>
      <c r="B51" s="25" t="s">
        <v>88</v>
      </c>
      <c r="C51" s="25" t="s">
        <v>89</v>
      </c>
      <c r="D51" s="26" t="s">
        <v>59</v>
      </c>
      <c r="E51" s="26">
        <v>12000</v>
      </c>
      <c r="F51" s="26"/>
      <c r="G51" s="26">
        <v>12000</v>
      </c>
      <c r="H51" s="26"/>
      <c r="I51" s="56">
        <v>20</v>
      </c>
      <c r="J51" s="56">
        <v>20</v>
      </c>
      <c r="K51" s="25" t="s">
        <v>90</v>
      </c>
    </row>
    <row r="52" ht="14" customHeight="1" spans="1:11">
      <c r="A52" s="15"/>
      <c r="B52" s="25"/>
      <c r="C52" s="25" t="s">
        <v>91</v>
      </c>
      <c r="D52" s="26" t="s">
        <v>20</v>
      </c>
      <c r="E52" s="26">
        <v>12000</v>
      </c>
      <c r="F52" s="26"/>
      <c r="G52" s="26">
        <v>12000</v>
      </c>
      <c r="H52" s="26"/>
      <c r="I52" s="56">
        <v>30</v>
      </c>
      <c r="J52" s="56">
        <v>30</v>
      </c>
      <c r="K52" s="57"/>
    </row>
    <row r="53" ht="14" customHeight="1" spans="1:11">
      <c r="A53" s="15"/>
      <c r="B53" s="25"/>
      <c r="C53" s="25" t="s">
        <v>92</v>
      </c>
      <c r="D53" s="26" t="s">
        <v>20</v>
      </c>
      <c r="E53" s="26">
        <v>10000</v>
      </c>
      <c r="F53" s="26"/>
      <c r="G53" s="26">
        <v>10000</v>
      </c>
      <c r="H53" s="38"/>
      <c r="I53" s="56">
        <v>30</v>
      </c>
      <c r="J53" s="56">
        <v>30</v>
      </c>
      <c r="K53" s="57"/>
    </row>
    <row r="54" ht="14" customHeight="1" spans="1:11">
      <c r="A54" s="15"/>
      <c r="B54" s="25"/>
      <c r="C54" s="25" t="s">
        <v>93</v>
      </c>
      <c r="D54" s="26" t="s">
        <v>46</v>
      </c>
      <c r="E54" s="26">
        <v>10000</v>
      </c>
      <c r="F54" s="26"/>
      <c r="G54" s="26">
        <v>10000</v>
      </c>
      <c r="H54" s="38"/>
      <c r="I54" s="56">
        <v>10</v>
      </c>
      <c r="J54" s="56">
        <v>10</v>
      </c>
      <c r="K54" s="57"/>
    </row>
    <row r="55" ht="14" customHeight="1" spans="1:11">
      <c r="A55" s="15"/>
      <c r="B55" s="25"/>
      <c r="C55" s="25" t="s">
        <v>94</v>
      </c>
      <c r="D55" s="26" t="s">
        <v>20</v>
      </c>
      <c r="E55" s="26">
        <v>10000</v>
      </c>
      <c r="F55" s="26"/>
      <c r="G55" s="26">
        <v>10000</v>
      </c>
      <c r="H55" s="38"/>
      <c r="I55" s="56">
        <v>30</v>
      </c>
      <c r="J55" s="56">
        <v>30</v>
      </c>
      <c r="K55" s="57"/>
    </row>
    <row r="56" ht="14" customHeight="1" spans="1:11">
      <c r="A56" s="15"/>
      <c r="B56" s="25"/>
      <c r="C56" s="25" t="s">
        <v>95</v>
      </c>
      <c r="D56" s="26" t="s">
        <v>20</v>
      </c>
      <c r="E56" s="26">
        <v>10000</v>
      </c>
      <c r="F56" s="26"/>
      <c r="G56" s="26">
        <v>10000</v>
      </c>
      <c r="H56" s="38"/>
      <c r="I56" s="56">
        <v>30</v>
      </c>
      <c r="J56" s="56">
        <v>30</v>
      </c>
      <c r="K56" s="57"/>
    </row>
    <row r="57" ht="14" customHeight="1" spans="1:11">
      <c r="A57" s="15"/>
      <c r="B57" s="25"/>
      <c r="C57" s="25" t="s">
        <v>96</v>
      </c>
      <c r="D57" s="26" t="s">
        <v>20</v>
      </c>
      <c r="E57" s="26">
        <v>10000</v>
      </c>
      <c r="F57" s="26"/>
      <c r="G57" s="26">
        <v>10000</v>
      </c>
      <c r="H57" s="38"/>
      <c r="I57" s="56">
        <v>30</v>
      </c>
      <c r="J57" s="56">
        <v>30</v>
      </c>
      <c r="K57" s="57"/>
    </row>
    <row r="58" ht="14" customHeight="1" spans="1:11">
      <c r="A58" s="15"/>
      <c r="B58" s="25"/>
      <c r="C58" s="25" t="s">
        <v>97</v>
      </c>
      <c r="D58" s="26" t="s">
        <v>20</v>
      </c>
      <c r="E58" s="26">
        <v>5000</v>
      </c>
      <c r="F58" s="26"/>
      <c r="G58" s="26">
        <v>5000</v>
      </c>
      <c r="H58" s="38"/>
      <c r="I58" s="56">
        <v>20</v>
      </c>
      <c r="J58" s="56">
        <v>20</v>
      </c>
      <c r="K58" s="57"/>
    </row>
    <row r="59" ht="14" customHeight="1" spans="1:11">
      <c r="A59" s="15"/>
      <c r="B59" s="25"/>
      <c r="C59" s="25" t="s">
        <v>98</v>
      </c>
      <c r="D59" s="26" t="s">
        <v>20</v>
      </c>
      <c r="E59" s="26">
        <v>5000</v>
      </c>
      <c r="F59" s="26"/>
      <c r="G59" s="26">
        <v>5000</v>
      </c>
      <c r="H59" s="38"/>
      <c r="I59" s="56">
        <v>20</v>
      </c>
      <c r="J59" s="56">
        <v>20</v>
      </c>
      <c r="K59" s="57"/>
    </row>
    <row r="60" ht="14" customHeight="1" spans="1:11">
      <c r="A60" s="15"/>
      <c r="B60" s="25"/>
      <c r="C60" s="25" t="s">
        <v>99</v>
      </c>
      <c r="D60" s="26" t="s">
        <v>20</v>
      </c>
      <c r="E60" s="26">
        <v>5000</v>
      </c>
      <c r="F60" s="26"/>
      <c r="G60" s="26">
        <v>5000</v>
      </c>
      <c r="H60" s="38"/>
      <c r="I60" s="56">
        <v>20</v>
      </c>
      <c r="J60" s="56">
        <v>20</v>
      </c>
      <c r="K60" s="57"/>
    </row>
    <row r="61" ht="14" customHeight="1" spans="1:11">
      <c r="A61" s="15"/>
      <c r="B61" s="25"/>
      <c r="C61" s="25" t="s">
        <v>100</v>
      </c>
      <c r="D61" s="26" t="s">
        <v>59</v>
      </c>
      <c r="E61" s="26">
        <v>5000</v>
      </c>
      <c r="F61" s="26"/>
      <c r="G61" s="26">
        <v>5000</v>
      </c>
      <c r="H61" s="38"/>
      <c r="I61" s="56">
        <v>40</v>
      </c>
      <c r="J61" s="56">
        <v>40</v>
      </c>
      <c r="K61" s="57"/>
    </row>
    <row r="62" ht="14" customHeight="1" spans="1:11">
      <c r="A62" s="36"/>
      <c r="B62" s="31"/>
      <c r="C62" s="7" t="s">
        <v>53</v>
      </c>
      <c r="D62" s="23"/>
      <c r="E62" s="28">
        <f>SUM(E51:E61)</f>
        <v>94000</v>
      </c>
      <c r="F62" s="28"/>
      <c r="G62" s="28">
        <f t="shared" ref="G62:J62" si="10">SUM(G51:G61)</f>
        <v>94000</v>
      </c>
      <c r="H62" s="28"/>
      <c r="I62" s="28">
        <f t="shared" si="10"/>
        <v>280</v>
      </c>
      <c r="J62" s="28">
        <f t="shared" si="10"/>
        <v>280</v>
      </c>
      <c r="K62" s="57"/>
    </row>
    <row r="63" ht="28" customHeight="1" spans="1:11">
      <c r="A63" s="15">
        <v>17</v>
      </c>
      <c r="B63" s="39" t="s">
        <v>101</v>
      </c>
      <c r="C63" s="25" t="s">
        <v>102</v>
      </c>
      <c r="D63" s="26" t="s">
        <v>20</v>
      </c>
      <c r="E63" s="26">
        <v>59000</v>
      </c>
      <c r="F63" s="26"/>
      <c r="G63" s="26">
        <v>59000</v>
      </c>
      <c r="H63" s="28"/>
      <c r="I63" s="28">
        <v>150</v>
      </c>
      <c r="J63" s="56">
        <v>150</v>
      </c>
      <c r="K63" s="58"/>
    </row>
    <row r="64" ht="28" customHeight="1" spans="1:11">
      <c r="A64" s="15"/>
      <c r="B64" s="40"/>
      <c r="C64" s="25" t="s">
        <v>103</v>
      </c>
      <c r="D64" s="26" t="s">
        <v>20</v>
      </c>
      <c r="E64" s="26">
        <v>20000</v>
      </c>
      <c r="F64" s="26"/>
      <c r="G64" s="26">
        <v>20000</v>
      </c>
      <c r="H64" s="38"/>
      <c r="I64" s="38">
        <v>30</v>
      </c>
      <c r="J64" s="56">
        <v>30</v>
      </c>
      <c r="K64" s="58"/>
    </row>
    <row r="65" ht="14" customHeight="1" spans="1:11">
      <c r="A65" s="15"/>
      <c r="B65" s="40"/>
      <c r="C65" s="25" t="s">
        <v>104</v>
      </c>
      <c r="D65" s="26" t="s">
        <v>20</v>
      </c>
      <c r="E65" s="26">
        <v>7000</v>
      </c>
      <c r="F65" s="26"/>
      <c r="G65" s="26">
        <v>7000</v>
      </c>
      <c r="H65" s="38"/>
      <c r="I65" s="38"/>
      <c r="J65" s="56"/>
      <c r="K65" s="58"/>
    </row>
    <row r="66" ht="15" customHeight="1" spans="1:11">
      <c r="A66" s="15"/>
      <c r="B66" s="59"/>
      <c r="C66" s="7" t="s">
        <v>53</v>
      </c>
      <c r="D66" s="23"/>
      <c r="E66" s="28">
        <f>SUM(E63:E65)</f>
        <v>86000</v>
      </c>
      <c r="F66" s="28"/>
      <c r="G66" s="28">
        <f t="shared" ref="G66:J66" si="11">SUM(G63:G65)</f>
        <v>86000</v>
      </c>
      <c r="H66" s="28"/>
      <c r="I66" s="28">
        <f t="shared" si="11"/>
        <v>180</v>
      </c>
      <c r="J66" s="28">
        <f t="shared" si="11"/>
        <v>180</v>
      </c>
      <c r="K66" s="28"/>
    </row>
    <row r="67" ht="28" customHeight="1" spans="1:11">
      <c r="A67" s="15">
        <v>18</v>
      </c>
      <c r="B67" s="39" t="s">
        <v>105</v>
      </c>
      <c r="C67" s="25" t="s">
        <v>106</v>
      </c>
      <c r="D67" s="26" t="s">
        <v>20</v>
      </c>
      <c r="E67" s="26">
        <v>30000</v>
      </c>
      <c r="F67" s="26"/>
      <c r="G67" s="26">
        <v>30000</v>
      </c>
      <c r="H67" s="38"/>
      <c r="I67" s="38">
        <v>60</v>
      </c>
      <c r="J67" s="86">
        <v>60</v>
      </c>
      <c r="K67" s="55" t="s">
        <v>107</v>
      </c>
    </row>
    <row r="68" ht="28" customHeight="1" spans="1:11">
      <c r="A68" s="15"/>
      <c r="B68" s="60"/>
      <c r="C68" s="25" t="s">
        <v>108</v>
      </c>
      <c r="D68" s="26" t="s">
        <v>20</v>
      </c>
      <c r="E68" s="26">
        <v>56000</v>
      </c>
      <c r="F68" s="26"/>
      <c r="G68" s="26">
        <v>56000</v>
      </c>
      <c r="H68" s="38"/>
      <c r="I68" s="38">
        <v>250</v>
      </c>
      <c r="J68" s="86">
        <v>250</v>
      </c>
      <c r="K68" s="58"/>
    </row>
    <row r="69" ht="14" customHeight="1" spans="1:11">
      <c r="A69" s="15"/>
      <c r="B69" s="60"/>
      <c r="C69" s="25" t="s">
        <v>109</v>
      </c>
      <c r="D69" s="26" t="s">
        <v>20</v>
      </c>
      <c r="E69" s="26">
        <v>5000</v>
      </c>
      <c r="F69" s="26"/>
      <c r="G69" s="26">
        <v>5000</v>
      </c>
      <c r="H69" s="38"/>
      <c r="I69" s="38"/>
      <c r="J69" s="86"/>
      <c r="K69" s="58"/>
    </row>
    <row r="70" ht="14" customHeight="1" spans="1:11">
      <c r="A70" s="15"/>
      <c r="B70" s="60"/>
      <c r="C70" s="25" t="s">
        <v>110</v>
      </c>
      <c r="D70" s="26" t="s">
        <v>20</v>
      </c>
      <c r="E70" s="26">
        <v>3000</v>
      </c>
      <c r="F70" s="26"/>
      <c r="G70" s="26">
        <v>3000</v>
      </c>
      <c r="H70" s="38"/>
      <c r="I70" s="38"/>
      <c r="J70" s="86"/>
      <c r="K70" s="58"/>
    </row>
    <row r="71" ht="28" customHeight="1" spans="1:11">
      <c r="A71" s="15"/>
      <c r="B71" s="60"/>
      <c r="C71" s="25" t="s">
        <v>111</v>
      </c>
      <c r="D71" s="26" t="s">
        <v>20</v>
      </c>
      <c r="E71" s="26">
        <v>85000</v>
      </c>
      <c r="F71" s="26">
        <v>15000</v>
      </c>
      <c r="G71" s="26">
        <v>70000</v>
      </c>
      <c r="H71" s="38"/>
      <c r="I71" s="38"/>
      <c r="J71" s="87"/>
      <c r="K71" s="55" t="s">
        <v>112</v>
      </c>
    </row>
    <row r="72" ht="15" customHeight="1" spans="1:11">
      <c r="A72" s="36"/>
      <c r="B72" s="60"/>
      <c r="C72" s="7" t="s">
        <v>53</v>
      </c>
      <c r="D72" s="61"/>
      <c r="E72" s="62">
        <f>SUM(E67:E71)</f>
        <v>179000</v>
      </c>
      <c r="F72" s="62">
        <f t="shared" ref="F72:J72" si="12">SUM(F67:F71)</f>
        <v>15000</v>
      </c>
      <c r="G72" s="62">
        <f t="shared" si="12"/>
        <v>164000</v>
      </c>
      <c r="H72" s="62"/>
      <c r="I72" s="62">
        <f t="shared" si="12"/>
        <v>310</v>
      </c>
      <c r="J72" s="62">
        <f t="shared" si="12"/>
        <v>310</v>
      </c>
      <c r="K72" s="28"/>
    </row>
    <row r="73" ht="40" customHeight="1" spans="1:11">
      <c r="A73" s="63">
        <v>19</v>
      </c>
      <c r="B73" s="39" t="s">
        <v>113</v>
      </c>
      <c r="C73" s="39" t="s">
        <v>114</v>
      </c>
      <c r="D73" s="64" t="s">
        <v>20</v>
      </c>
      <c r="E73" s="61">
        <v>50000</v>
      </c>
      <c r="F73" s="61">
        <v>50000</v>
      </c>
      <c r="G73" s="62"/>
      <c r="H73" s="65"/>
      <c r="I73" s="62">
        <v>45</v>
      </c>
      <c r="J73" s="88">
        <v>45</v>
      </c>
      <c r="K73" s="50" t="s">
        <v>115</v>
      </c>
    </row>
    <row r="74" ht="14" customHeight="1" spans="1:11">
      <c r="A74" s="36">
        <v>20</v>
      </c>
      <c r="B74" s="25" t="s">
        <v>116</v>
      </c>
      <c r="C74" s="25" t="s">
        <v>117</v>
      </c>
      <c r="D74" s="26" t="s">
        <v>59</v>
      </c>
      <c r="E74" s="26">
        <v>14900</v>
      </c>
      <c r="F74" s="26"/>
      <c r="G74" s="26">
        <v>14900</v>
      </c>
      <c r="H74" s="38"/>
      <c r="I74" s="38"/>
      <c r="J74" s="28"/>
      <c r="K74" s="55" t="s">
        <v>118</v>
      </c>
    </row>
    <row r="75" ht="14" customHeight="1" spans="1:11">
      <c r="A75" s="36"/>
      <c r="B75" s="25"/>
      <c r="C75" s="25" t="s">
        <v>119</v>
      </c>
      <c r="D75" s="26" t="s">
        <v>59</v>
      </c>
      <c r="E75" s="26">
        <v>45000</v>
      </c>
      <c r="F75" s="26">
        <v>9000</v>
      </c>
      <c r="G75" s="26">
        <f>E75-F75</f>
        <v>36000</v>
      </c>
      <c r="H75" s="38"/>
      <c r="I75" s="38"/>
      <c r="J75" s="28"/>
      <c r="K75" s="58"/>
    </row>
    <row r="76" ht="28" customHeight="1" spans="1:11">
      <c r="A76" s="36"/>
      <c r="B76" s="25"/>
      <c r="C76" s="25" t="s">
        <v>120</v>
      </c>
      <c r="D76" s="26" t="s">
        <v>59</v>
      </c>
      <c r="E76" s="26">
        <v>8000</v>
      </c>
      <c r="F76" s="26"/>
      <c r="G76" s="26">
        <v>8000</v>
      </c>
      <c r="H76" s="38"/>
      <c r="I76" s="38"/>
      <c r="J76" s="28"/>
      <c r="K76" s="58"/>
    </row>
    <row r="77" ht="14" customHeight="1" spans="1:11">
      <c r="A77" s="36"/>
      <c r="B77" s="25"/>
      <c r="C77" s="25" t="s">
        <v>121</v>
      </c>
      <c r="D77" s="26" t="s">
        <v>20</v>
      </c>
      <c r="E77" s="26">
        <v>15000</v>
      </c>
      <c r="F77" s="26"/>
      <c r="G77" s="26">
        <v>15000</v>
      </c>
      <c r="H77" s="26"/>
      <c r="I77" s="26">
        <v>150</v>
      </c>
      <c r="J77" s="26">
        <v>150</v>
      </c>
      <c r="K77" s="58"/>
    </row>
    <row r="78" ht="14" customHeight="1" spans="1:11">
      <c r="A78" s="36"/>
      <c r="B78" s="25"/>
      <c r="C78" s="25" t="s">
        <v>122</v>
      </c>
      <c r="D78" s="26" t="s">
        <v>20</v>
      </c>
      <c r="E78" s="26">
        <v>15000</v>
      </c>
      <c r="F78" s="26"/>
      <c r="G78" s="26">
        <v>15000</v>
      </c>
      <c r="H78" s="38"/>
      <c r="I78" s="26">
        <v>150</v>
      </c>
      <c r="J78" s="26">
        <v>150</v>
      </c>
      <c r="K78" s="58"/>
    </row>
    <row r="79" ht="14" customHeight="1" spans="1:11">
      <c r="A79" s="36"/>
      <c r="B79" s="25"/>
      <c r="C79" s="25" t="s">
        <v>123</v>
      </c>
      <c r="D79" s="26" t="s">
        <v>20</v>
      </c>
      <c r="E79" s="26">
        <v>43240</v>
      </c>
      <c r="F79" s="26">
        <v>8650</v>
      </c>
      <c r="G79" s="26">
        <f>E79-F79</f>
        <v>34590</v>
      </c>
      <c r="H79" s="38"/>
      <c r="I79" s="38"/>
      <c r="J79" s="28"/>
      <c r="K79" s="58"/>
    </row>
    <row r="80" ht="14" customHeight="1" spans="1:11">
      <c r="A80" s="36"/>
      <c r="B80" s="25"/>
      <c r="C80" s="7" t="s">
        <v>53</v>
      </c>
      <c r="D80" s="23"/>
      <c r="E80" s="23">
        <f t="shared" ref="E80:J80" si="13">SUM(E74:E79)</f>
        <v>141140</v>
      </c>
      <c r="F80" s="23">
        <f t="shared" ref="E80:G80" si="14">SUM(F74:F79)</f>
        <v>17650</v>
      </c>
      <c r="G80" s="23">
        <f t="shared" si="14"/>
        <v>123490</v>
      </c>
      <c r="H80" s="23"/>
      <c r="I80" s="23">
        <f t="shared" si="13"/>
        <v>300</v>
      </c>
      <c r="J80" s="23">
        <f t="shared" si="13"/>
        <v>300</v>
      </c>
      <c r="K80" s="28"/>
    </row>
    <row r="81" ht="25" customHeight="1" spans="1:12">
      <c r="A81" s="7" t="s">
        <v>124</v>
      </c>
      <c r="B81" s="8" t="s">
        <v>125</v>
      </c>
      <c r="C81" s="8"/>
      <c r="D81" s="23"/>
      <c r="E81" s="66">
        <f>SUM(E86:E100)</f>
        <v>420300</v>
      </c>
      <c r="F81" s="66">
        <f t="shared" ref="F81:H81" si="15">SUM(F86:F100)</f>
        <v>190908</v>
      </c>
      <c r="G81" s="66">
        <f t="shared" si="15"/>
        <v>199392</v>
      </c>
      <c r="H81" s="66">
        <f t="shared" si="15"/>
        <v>30000</v>
      </c>
      <c r="I81" s="27"/>
      <c r="J81" s="27"/>
      <c r="K81" s="89"/>
      <c r="L81" s="90"/>
    </row>
    <row r="82" ht="15.5" customHeight="1" spans="1:11">
      <c r="A82" s="67">
        <v>21</v>
      </c>
      <c r="B82" s="68" t="s">
        <v>126</v>
      </c>
      <c r="C82" s="25" t="s">
        <v>127</v>
      </c>
      <c r="D82" s="26" t="s">
        <v>20</v>
      </c>
      <c r="E82" s="26">
        <v>16000</v>
      </c>
      <c r="F82" s="26">
        <v>16000</v>
      </c>
      <c r="G82" s="26"/>
      <c r="H82" s="27"/>
      <c r="I82" s="27"/>
      <c r="J82" s="27"/>
      <c r="K82" s="55" t="s">
        <v>128</v>
      </c>
    </row>
    <row r="83" ht="15.5" customHeight="1" spans="1:11">
      <c r="A83" s="67"/>
      <c r="B83" s="68"/>
      <c r="C83" s="25" t="s">
        <v>129</v>
      </c>
      <c r="D83" s="26" t="s">
        <v>20</v>
      </c>
      <c r="E83" s="26">
        <v>35000</v>
      </c>
      <c r="F83" s="26"/>
      <c r="G83" s="26">
        <v>35000</v>
      </c>
      <c r="H83" s="27"/>
      <c r="I83" s="27"/>
      <c r="J83" s="27"/>
      <c r="K83" s="58"/>
    </row>
    <row r="84" ht="15.5" customHeight="1" spans="1:11">
      <c r="A84" s="67"/>
      <c r="B84" s="68"/>
      <c r="C84" s="25" t="s">
        <v>130</v>
      </c>
      <c r="D84" s="26" t="s">
        <v>20</v>
      </c>
      <c r="E84" s="26">
        <v>23000</v>
      </c>
      <c r="F84" s="26"/>
      <c r="G84" s="26">
        <v>23000</v>
      </c>
      <c r="H84" s="27"/>
      <c r="I84" s="27"/>
      <c r="J84" s="27"/>
      <c r="K84" s="58"/>
    </row>
    <row r="85" ht="15.5" customHeight="1" spans="1:11">
      <c r="A85" s="67"/>
      <c r="B85" s="68"/>
      <c r="C85" s="25" t="s">
        <v>131</v>
      </c>
      <c r="D85" s="26" t="s">
        <v>20</v>
      </c>
      <c r="E85" s="26">
        <v>25000</v>
      </c>
      <c r="F85" s="26"/>
      <c r="G85" s="26">
        <v>25000</v>
      </c>
      <c r="H85" s="27"/>
      <c r="I85" s="27"/>
      <c r="J85" s="27"/>
      <c r="K85" s="58"/>
    </row>
    <row r="86" ht="15.5" customHeight="1" spans="1:11">
      <c r="A86" s="67"/>
      <c r="B86" s="68"/>
      <c r="C86" s="7" t="s">
        <v>53</v>
      </c>
      <c r="D86" s="23"/>
      <c r="E86" s="69">
        <f>SUM(E82:E85)</f>
        <v>99000</v>
      </c>
      <c r="F86" s="69">
        <f t="shared" ref="F86:G86" si="16">SUM(F82:F85)</f>
        <v>16000</v>
      </c>
      <c r="G86" s="69">
        <f t="shared" si="16"/>
        <v>83000</v>
      </c>
      <c r="H86" s="27"/>
      <c r="I86" s="27"/>
      <c r="J86" s="27"/>
      <c r="K86" s="55"/>
    </row>
    <row r="87" ht="30" customHeight="1" spans="1:11">
      <c r="A87" s="70" t="s">
        <v>132</v>
      </c>
      <c r="B87" s="68" t="s">
        <v>133</v>
      </c>
      <c r="C87" s="25" t="s">
        <v>134</v>
      </c>
      <c r="D87" s="26" t="s">
        <v>20</v>
      </c>
      <c r="E87" s="26">
        <v>29288</v>
      </c>
      <c r="F87" s="26">
        <v>29288</v>
      </c>
      <c r="G87" s="26"/>
      <c r="H87" s="27"/>
      <c r="I87" s="27"/>
      <c r="J87" s="87"/>
      <c r="K87" s="55" t="s">
        <v>135</v>
      </c>
    </row>
    <row r="88" ht="30" customHeight="1" spans="1:11">
      <c r="A88" s="67">
        <v>23</v>
      </c>
      <c r="B88" s="68" t="s">
        <v>136</v>
      </c>
      <c r="C88" s="25" t="s">
        <v>137</v>
      </c>
      <c r="D88" s="26" t="s">
        <v>20</v>
      </c>
      <c r="E88" s="26">
        <v>25395</v>
      </c>
      <c r="F88" s="26">
        <v>25395</v>
      </c>
      <c r="G88" s="26"/>
      <c r="H88" s="27"/>
      <c r="I88" s="27"/>
      <c r="J88" s="87"/>
      <c r="K88" s="25" t="s">
        <v>138</v>
      </c>
    </row>
    <row r="89" ht="15" customHeight="1" spans="1:11">
      <c r="A89" s="67">
        <v>24</v>
      </c>
      <c r="B89" s="68" t="s">
        <v>139</v>
      </c>
      <c r="C89" s="25" t="s">
        <v>140</v>
      </c>
      <c r="D89" s="26" t="s">
        <v>20</v>
      </c>
      <c r="E89" s="26">
        <v>61972</v>
      </c>
      <c r="F89" s="26"/>
      <c r="G89" s="26">
        <v>61972</v>
      </c>
      <c r="H89" s="27"/>
      <c r="I89" s="27"/>
      <c r="J89" s="87"/>
      <c r="K89" s="58"/>
    </row>
    <row r="90" ht="15" customHeight="1" spans="1:11">
      <c r="A90" s="67">
        <v>25</v>
      </c>
      <c r="B90" s="68" t="s">
        <v>141</v>
      </c>
      <c r="C90" s="25" t="s">
        <v>142</v>
      </c>
      <c r="D90" s="26" t="s">
        <v>20</v>
      </c>
      <c r="E90" s="26">
        <v>33420</v>
      </c>
      <c r="F90" s="26"/>
      <c r="G90" s="26">
        <v>33420</v>
      </c>
      <c r="H90" s="27"/>
      <c r="I90" s="27"/>
      <c r="J90" s="87"/>
      <c r="K90" s="25" t="s">
        <v>143</v>
      </c>
    </row>
    <row r="91" ht="30" customHeight="1" spans="1:11">
      <c r="A91" s="67">
        <v>26</v>
      </c>
      <c r="B91" s="68" t="s">
        <v>144</v>
      </c>
      <c r="C91" s="25" t="s">
        <v>145</v>
      </c>
      <c r="D91" s="26" t="s">
        <v>20</v>
      </c>
      <c r="E91" s="26">
        <v>45000</v>
      </c>
      <c r="F91" s="26">
        <v>30000</v>
      </c>
      <c r="G91" s="26">
        <v>15000</v>
      </c>
      <c r="H91" s="27"/>
      <c r="I91" s="27"/>
      <c r="J91" s="87"/>
      <c r="K91" s="25" t="s">
        <v>146</v>
      </c>
    </row>
    <row r="92" ht="30" customHeight="1" spans="1:11">
      <c r="A92" s="67">
        <v>27</v>
      </c>
      <c r="B92" s="68" t="s">
        <v>147</v>
      </c>
      <c r="C92" s="25" t="s">
        <v>148</v>
      </c>
      <c r="D92" s="26" t="s">
        <v>20</v>
      </c>
      <c r="E92" s="26">
        <v>22617</v>
      </c>
      <c r="F92" s="26">
        <v>22617</v>
      </c>
      <c r="G92" s="26"/>
      <c r="H92" s="27"/>
      <c r="I92" s="27"/>
      <c r="J92" s="87"/>
      <c r="K92" s="25"/>
    </row>
    <row r="93" ht="15" customHeight="1" spans="1:11">
      <c r="A93" s="67">
        <v>28</v>
      </c>
      <c r="B93" s="68" t="s">
        <v>149</v>
      </c>
      <c r="C93" s="71" t="s">
        <v>150</v>
      </c>
      <c r="D93" s="26" t="s">
        <v>20</v>
      </c>
      <c r="E93" s="26">
        <v>27899</v>
      </c>
      <c r="F93" s="26">
        <v>27899</v>
      </c>
      <c r="G93" s="26"/>
      <c r="H93" s="27"/>
      <c r="I93" s="27"/>
      <c r="J93" s="87"/>
      <c r="K93" s="25"/>
    </row>
    <row r="94" ht="15" customHeight="1" spans="1:11">
      <c r="A94" s="67">
        <v>29</v>
      </c>
      <c r="B94" s="68" t="s">
        <v>151</v>
      </c>
      <c r="C94" s="25" t="s">
        <v>152</v>
      </c>
      <c r="D94" s="26" t="s">
        <v>20</v>
      </c>
      <c r="E94" s="26">
        <v>9580</v>
      </c>
      <c r="F94" s="26">
        <v>9580</v>
      </c>
      <c r="G94" s="26"/>
      <c r="H94" s="27"/>
      <c r="I94" s="27"/>
      <c r="J94" s="87"/>
      <c r="K94" s="25" t="s">
        <v>153</v>
      </c>
    </row>
    <row r="95" ht="15" customHeight="1" spans="1:11">
      <c r="A95" s="70" t="s">
        <v>154</v>
      </c>
      <c r="B95" s="68" t="s">
        <v>155</v>
      </c>
      <c r="C95" s="25" t="s">
        <v>156</v>
      </c>
      <c r="D95" s="26" t="s">
        <v>20</v>
      </c>
      <c r="E95" s="26">
        <v>5000</v>
      </c>
      <c r="F95" s="26">
        <v>5000</v>
      </c>
      <c r="G95" s="26"/>
      <c r="H95" s="27"/>
      <c r="I95" s="27"/>
      <c r="J95" s="87"/>
      <c r="K95" s="25" t="s">
        <v>157</v>
      </c>
    </row>
    <row r="96" ht="30" customHeight="1" spans="1:11">
      <c r="A96" s="70" t="s">
        <v>158</v>
      </c>
      <c r="B96" s="68" t="s">
        <v>159</v>
      </c>
      <c r="C96" s="25" t="s">
        <v>160</v>
      </c>
      <c r="D96" s="26" t="s">
        <v>20</v>
      </c>
      <c r="E96" s="26">
        <v>5610</v>
      </c>
      <c r="F96" s="26">
        <v>5610</v>
      </c>
      <c r="G96" s="26"/>
      <c r="H96" s="27"/>
      <c r="I96" s="27"/>
      <c r="J96" s="87"/>
      <c r="K96" s="25" t="s">
        <v>161</v>
      </c>
    </row>
    <row r="97" ht="30" customHeight="1" spans="1:11">
      <c r="A97" s="70" t="s">
        <v>162</v>
      </c>
      <c r="B97" s="68" t="s">
        <v>163</v>
      </c>
      <c r="C97" s="25" t="s">
        <v>164</v>
      </c>
      <c r="D97" s="26" t="s">
        <v>20</v>
      </c>
      <c r="E97" s="26">
        <v>5519</v>
      </c>
      <c r="F97" s="26">
        <v>5519</v>
      </c>
      <c r="G97" s="26"/>
      <c r="H97" s="27"/>
      <c r="I97" s="27"/>
      <c r="J97" s="87"/>
      <c r="K97" s="25" t="s">
        <v>165</v>
      </c>
    </row>
    <row r="98" ht="15" customHeight="1" spans="1:11">
      <c r="A98" s="70" t="s">
        <v>166</v>
      </c>
      <c r="B98" s="68" t="s">
        <v>167</v>
      </c>
      <c r="C98" s="25" t="s">
        <v>168</v>
      </c>
      <c r="D98" s="26" t="s">
        <v>20</v>
      </c>
      <c r="E98" s="26">
        <v>10000</v>
      </c>
      <c r="F98" s="26">
        <v>10000</v>
      </c>
      <c r="G98" s="26"/>
      <c r="H98" s="27"/>
      <c r="I98" s="27"/>
      <c r="J98" s="87"/>
      <c r="K98" s="25"/>
    </row>
    <row r="99" ht="30" customHeight="1" spans="1:11">
      <c r="A99" s="72" t="s">
        <v>169</v>
      </c>
      <c r="B99" s="73" t="s">
        <v>170</v>
      </c>
      <c r="C99" s="25" t="s">
        <v>171</v>
      </c>
      <c r="D99" s="26" t="s">
        <v>20</v>
      </c>
      <c r="E99" s="26">
        <v>10000</v>
      </c>
      <c r="F99" s="26">
        <v>4000</v>
      </c>
      <c r="G99" s="26">
        <v>6000</v>
      </c>
      <c r="H99" s="27"/>
      <c r="I99" s="27"/>
      <c r="J99" s="87"/>
      <c r="K99" s="25" t="s">
        <v>172</v>
      </c>
    </row>
    <row r="100" ht="30" customHeight="1" spans="1:11">
      <c r="A100" s="70" t="s">
        <v>173</v>
      </c>
      <c r="B100" s="68" t="s">
        <v>174</v>
      </c>
      <c r="C100" s="25" t="s">
        <v>175</v>
      </c>
      <c r="D100" s="26" t="s">
        <v>20</v>
      </c>
      <c r="E100" s="26">
        <v>30000</v>
      </c>
      <c r="F100" s="26"/>
      <c r="G100" s="26"/>
      <c r="H100" s="26">
        <v>30000</v>
      </c>
      <c r="I100" s="27"/>
      <c r="J100" s="87"/>
      <c r="K100" s="25" t="s">
        <v>176</v>
      </c>
    </row>
    <row r="101" ht="25" customHeight="1" spans="1:11">
      <c r="A101" s="7" t="s">
        <v>177</v>
      </c>
      <c r="B101" s="8" t="s">
        <v>178</v>
      </c>
      <c r="C101" s="8"/>
      <c r="D101" s="23"/>
      <c r="E101" s="69">
        <f>SUM(E102:E105)</f>
        <v>100505</v>
      </c>
      <c r="F101" s="69">
        <f t="shared" ref="F101:H101" si="17">SUM(F102:F105)</f>
        <v>20650</v>
      </c>
      <c r="G101" s="69">
        <f t="shared" si="17"/>
        <v>34500</v>
      </c>
      <c r="H101" s="69">
        <f t="shared" si="17"/>
        <v>45355</v>
      </c>
      <c r="I101" s="69"/>
      <c r="J101" s="87"/>
      <c r="K101" s="89"/>
    </row>
    <row r="102" ht="45" customHeight="1" spans="1:11">
      <c r="A102" s="24">
        <v>36</v>
      </c>
      <c r="B102" s="68" t="s">
        <v>179</v>
      </c>
      <c r="C102" s="68" t="s">
        <v>180</v>
      </c>
      <c r="D102" s="26" t="s">
        <v>20</v>
      </c>
      <c r="E102" s="26">
        <v>72855</v>
      </c>
      <c r="F102" s="26">
        <v>15000</v>
      </c>
      <c r="G102" s="26">
        <v>17500</v>
      </c>
      <c r="H102" s="26">
        <v>40355</v>
      </c>
      <c r="I102" s="26"/>
      <c r="J102" s="87"/>
      <c r="K102" s="68" t="s">
        <v>181</v>
      </c>
    </row>
    <row r="103" ht="32" customHeight="1" spans="1:11">
      <c r="A103" s="24">
        <v>37</v>
      </c>
      <c r="B103" s="68" t="s">
        <v>182</v>
      </c>
      <c r="C103" s="68" t="s">
        <v>183</v>
      </c>
      <c r="D103" s="26" t="s">
        <v>20</v>
      </c>
      <c r="E103" s="26">
        <v>15000</v>
      </c>
      <c r="F103" s="26">
        <v>5000</v>
      </c>
      <c r="G103" s="26">
        <v>10000</v>
      </c>
      <c r="H103" s="26"/>
      <c r="I103" s="26"/>
      <c r="J103" s="87"/>
      <c r="K103" s="25" t="s">
        <v>184</v>
      </c>
    </row>
    <row r="104" ht="40.5" customHeight="1" spans="1:11">
      <c r="A104" s="24">
        <v>38</v>
      </c>
      <c r="B104" s="68" t="s">
        <v>185</v>
      </c>
      <c r="C104" s="68" t="s">
        <v>186</v>
      </c>
      <c r="D104" s="26" t="s">
        <v>20</v>
      </c>
      <c r="E104" s="26">
        <v>5000</v>
      </c>
      <c r="F104" s="26"/>
      <c r="G104" s="26">
        <v>5000</v>
      </c>
      <c r="H104" s="26"/>
      <c r="I104" s="26"/>
      <c r="J104" s="87"/>
      <c r="K104" s="25" t="s">
        <v>187</v>
      </c>
    </row>
    <row r="105" ht="30" customHeight="1" spans="1:11">
      <c r="A105" s="24">
        <v>39</v>
      </c>
      <c r="B105" s="68" t="s">
        <v>188</v>
      </c>
      <c r="C105" s="68" t="s">
        <v>189</v>
      </c>
      <c r="D105" s="26" t="s">
        <v>20</v>
      </c>
      <c r="E105" s="26">
        <v>7650</v>
      </c>
      <c r="F105" s="26">
        <v>650</v>
      </c>
      <c r="G105" s="26">
        <v>2000</v>
      </c>
      <c r="H105" s="26">
        <v>5000</v>
      </c>
      <c r="I105" s="26"/>
      <c r="J105" s="87"/>
      <c r="K105" s="25" t="s">
        <v>190</v>
      </c>
    </row>
    <row r="106" ht="25" customHeight="1" spans="1:11">
      <c r="A106" s="7" t="s">
        <v>191</v>
      </c>
      <c r="B106" s="8" t="s">
        <v>192</v>
      </c>
      <c r="C106" s="8"/>
      <c r="D106" s="23"/>
      <c r="E106" s="74">
        <f>E107+E112</f>
        <v>44100</v>
      </c>
      <c r="F106" s="74">
        <f t="shared" ref="F106:H106" si="18">F107+F112</f>
        <v>26800</v>
      </c>
      <c r="G106" s="74">
        <f t="shared" si="18"/>
        <v>9600</v>
      </c>
      <c r="H106" s="74">
        <f t="shared" si="18"/>
        <v>7700</v>
      </c>
      <c r="I106" s="74"/>
      <c r="J106" s="27"/>
      <c r="K106" s="89"/>
    </row>
    <row r="107" ht="30" customHeight="1" spans="1:11">
      <c r="A107" s="36">
        <v>40</v>
      </c>
      <c r="B107" s="68" t="s">
        <v>193</v>
      </c>
      <c r="C107" s="75" t="s">
        <v>194</v>
      </c>
      <c r="D107" s="26" t="s">
        <v>20</v>
      </c>
      <c r="E107" s="26">
        <v>34600</v>
      </c>
      <c r="F107" s="26">
        <v>17300</v>
      </c>
      <c r="G107" s="26">
        <v>9600</v>
      </c>
      <c r="H107" s="26">
        <v>7700</v>
      </c>
      <c r="I107" s="26"/>
      <c r="J107" s="27"/>
      <c r="K107" s="25" t="s">
        <v>195</v>
      </c>
    </row>
    <row r="108" ht="15" customHeight="1" spans="1:11">
      <c r="A108" s="36">
        <v>41</v>
      </c>
      <c r="B108" s="68" t="s">
        <v>196</v>
      </c>
      <c r="C108" s="75" t="s">
        <v>197</v>
      </c>
      <c r="D108" s="26" t="s">
        <v>20</v>
      </c>
      <c r="E108" s="26">
        <v>5000</v>
      </c>
      <c r="F108" s="26">
        <v>5000</v>
      </c>
      <c r="G108" s="26"/>
      <c r="H108" s="26"/>
      <c r="I108" s="26"/>
      <c r="J108" s="27"/>
      <c r="K108" s="25" t="s">
        <v>198</v>
      </c>
    </row>
    <row r="109" ht="15" customHeight="1" spans="1:11">
      <c r="A109" s="36"/>
      <c r="B109" s="68"/>
      <c r="C109" s="75" t="s">
        <v>199</v>
      </c>
      <c r="D109" s="26" t="s">
        <v>20</v>
      </c>
      <c r="E109" s="26">
        <v>1000</v>
      </c>
      <c r="F109" s="26">
        <v>1000</v>
      </c>
      <c r="G109" s="26"/>
      <c r="H109" s="26"/>
      <c r="I109" s="26"/>
      <c r="J109" s="27"/>
      <c r="K109" s="58"/>
    </row>
    <row r="110" ht="15" customHeight="1" spans="1:11">
      <c r="A110" s="36"/>
      <c r="B110" s="68"/>
      <c r="C110" s="75" t="s">
        <v>200</v>
      </c>
      <c r="D110" s="26" t="s">
        <v>20</v>
      </c>
      <c r="E110" s="76">
        <v>2500</v>
      </c>
      <c r="F110" s="26">
        <v>2500</v>
      </c>
      <c r="G110" s="26"/>
      <c r="H110" s="26"/>
      <c r="I110" s="26"/>
      <c r="J110" s="27"/>
      <c r="K110" s="58"/>
    </row>
    <row r="111" ht="15" customHeight="1" spans="1:11">
      <c r="A111" s="36"/>
      <c r="B111" s="68"/>
      <c r="C111" s="75" t="s">
        <v>201</v>
      </c>
      <c r="D111" s="26" t="s">
        <v>20</v>
      </c>
      <c r="E111" s="26">
        <v>1000</v>
      </c>
      <c r="F111" s="26">
        <v>1000</v>
      </c>
      <c r="G111" s="26"/>
      <c r="H111" s="26"/>
      <c r="I111" s="26"/>
      <c r="J111" s="27"/>
      <c r="K111" s="58"/>
    </row>
    <row r="112" ht="15" customHeight="1" spans="1:11">
      <c r="A112" s="36"/>
      <c r="B112" s="34"/>
      <c r="C112" s="7" t="s">
        <v>53</v>
      </c>
      <c r="D112" s="26"/>
      <c r="E112" s="69">
        <f>SUM(E108:E111)</f>
        <v>9500</v>
      </c>
      <c r="F112" s="69">
        <f>SUM(F108:F111)</f>
        <v>9500</v>
      </c>
      <c r="G112" s="26"/>
      <c r="H112" s="26"/>
      <c r="I112" s="26"/>
      <c r="J112" s="27"/>
      <c r="K112" s="89"/>
    </row>
    <row r="113" ht="25" customHeight="1" spans="1:11">
      <c r="A113" s="77" t="s">
        <v>202</v>
      </c>
      <c r="B113" s="8" t="s">
        <v>203</v>
      </c>
      <c r="C113" s="8"/>
      <c r="D113" s="23"/>
      <c r="E113" s="23">
        <f t="shared" ref="E113:E117" si="19">SUM(E114)</f>
        <v>1000</v>
      </c>
      <c r="F113" s="23">
        <f t="shared" ref="F113:F117" si="20">SUM(F114)</f>
        <v>1000</v>
      </c>
      <c r="G113" s="26"/>
      <c r="H113" s="26"/>
      <c r="I113" s="26"/>
      <c r="J113" s="27"/>
      <c r="K113" s="89"/>
    </row>
    <row r="114" ht="30" customHeight="1" spans="1:11">
      <c r="A114" s="36">
        <v>42</v>
      </c>
      <c r="B114" s="68" t="s">
        <v>204</v>
      </c>
      <c r="C114" s="75" t="s">
        <v>205</v>
      </c>
      <c r="D114" s="26" t="s">
        <v>20</v>
      </c>
      <c r="E114" s="26">
        <v>1000</v>
      </c>
      <c r="F114" s="26">
        <v>1000</v>
      </c>
      <c r="G114" s="26"/>
      <c r="H114" s="26"/>
      <c r="I114" s="26"/>
      <c r="J114" s="87"/>
      <c r="K114" s="25" t="s">
        <v>206</v>
      </c>
    </row>
    <row r="115" ht="25" customHeight="1" spans="1:11">
      <c r="A115" s="77" t="s">
        <v>207</v>
      </c>
      <c r="B115" s="8" t="s">
        <v>208</v>
      </c>
      <c r="C115" s="8"/>
      <c r="D115" s="78"/>
      <c r="E115" s="23">
        <f t="shared" si="19"/>
        <v>1000</v>
      </c>
      <c r="F115" s="23">
        <f t="shared" si="20"/>
        <v>1000</v>
      </c>
      <c r="G115" s="26"/>
      <c r="H115" s="26"/>
      <c r="I115" s="26"/>
      <c r="J115" s="87"/>
      <c r="K115" s="25"/>
    </row>
    <row r="116" ht="30" customHeight="1" spans="1:11">
      <c r="A116" s="79">
        <v>43</v>
      </c>
      <c r="B116" s="68" t="s">
        <v>209</v>
      </c>
      <c r="C116" s="75" t="s">
        <v>210</v>
      </c>
      <c r="D116" s="26" t="s">
        <v>20</v>
      </c>
      <c r="E116" s="26">
        <v>1000</v>
      </c>
      <c r="F116" s="26">
        <v>1000</v>
      </c>
      <c r="G116" s="26"/>
      <c r="H116" s="26"/>
      <c r="I116" s="26"/>
      <c r="J116" s="87"/>
      <c r="K116" s="25" t="s">
        <v>211</v>
      </c>
    </row>
    <row r="117" ht="25" customHeight="1" spans="1:11">
      <c r="A117" s="77" t="s">
        <v>212</v>
      </c>
      <c r="B117" s="8" t="s">
        <v>213</v>
      </c>
      <c r="C117" s="8"/>
      <c r="D117" s="78"/>
      <c r="E117" s="23">
        <f t="shared" si="19"/>
        <v>1000</v>
      </c>
      <c r="F117" s="23">
        <f t="shared" si="20"/>
        <v>1000</v>
      </c>
      <c r="G117" s="26"/>
      <c r="H117" s="26"/>
      <c r="I117" s="26"/>
      <c r="J117" s="87"/>
      <c r="K117" s="25"/>
    </row>
    <row r="118" ht="30" customHeight="1" spans="1:11">
      <c r="A118" s="36">
        <v>44</v>
      </c>
      <c r="B118" s="68" t="s">
        <v>214</v>
      </c>
      <c r="C118" s="25" t="s">
        <v>215</v>
      </c>
      <c r="D118" s="26" t="s">
        <v>20</v>
      </c>
      <c r="E118" s="26">
        <v>1000</v>
      </c>
      <c r="F118" s="26">
        <v>1000</v>
      </c>
      <c r="G118" s="26"/>
      <c r="H118" s="26"/>
      <c r="I118" s="26"/>
      <c r="J118" s="87"/>
      <c r="K118" s="25" t="s">
        <v>216</v>
      </c>
    </row>
    <row r="119" ht="25" customHeight="1" spans="1:11">
      <c r="A119" s="80" t="s">
        <v>217</v>
      </c>
      <c r="B119" s="81"/>
      <c r="C119" s="82"/>
      <c r="D119" s="83"/>
      <c r="E119" s="84">
        <f t="shared" ref="E119:J119" si="21">E5+E9+E14+E81+E101+E106+E113+E115+E117</f>
        <v>2373545</v>
      </c>
      <c r="F119" s="84">
        <f t="shared" si="21"/>
        <v>471008</v>
      </c>
      <c r="G119" s="84">
        <f t="shared" si="21"/>
        <v>896482</v>
      </c>
      <c r="H119" s="84">
        <f t="shared" si="21"/>
        <v>1006055</v>
      </c>
      <c r="I119" s="84">
        <f t="shared" si="21"/>
        <v>15165</v>
      </c>
      <c r="J119" s="84">
        <f t="shared" si="21"/>
        <v>2468</v>
      </c>
      <c r="K119" s="91"/>
    </row>
    <row r="120" spans="5:12">
      <c r="E120" s="85"/>
      <c r="F120" s="85"/>
      <c r="G120" s="85"/>
      <c r="H120" s="85"/>
      <c r="I120" s="85"/>
      <c r="J120" s="85"/>
      <c r="K120" s="92"/>
      <c r="L120" s="47"/>
    </row>
    <row r="121" spans="8:8">
      <c r="H121" s="47"/>
    </row>
    <row r="122" customHeight="1" spans="8:9">
      <c r="H122" s="47"/>
      <c r="I122" s="47"/>
    </row>
    <row r="135" spans="5:5">
      <c r="E135"/>
    </row>
    <row r="136" spans="5:5">
      <c r="E136"/>
    </row>
    <row r="137" spans="5:5">
      <c r="E137"/>
    </row>
    <row r="138" spans="5:5">
      <c r="E138"/>
    </row>
    <row r="139" spans="5:5">
      <c r="E139"/>
    </row>
    <row r="140" spans="5:5">
      <c r="E140"/>
    </row>
    <row r="141" spans="5:5">
      <c r="E141"/>
    </row>
    <row r="142" spans="5:5">
      <c r="E142"/>
    </row>
    <row r="143" spans="5:5">
      <c r="E143"/>
    </row>
    <row r="144" spans="5:5">
      <c r="E144"/>
    </row>
    <row r="145" spans="5:5">
      <c r="E145"/>
    </row>
    <row r="146" spans="5:5">
      <c r="E146"/>
    </row>
    <row r="147" spans="5:5">
      <c r="E147"/>
    </row>
    <row r="148" spans="5:5">
      <c r="E148"/>
    </row>
    <row r="149" spans="5:5">
      <c r="E149"/>
    </row>
    <row r="150" spans="5:5">
      <c r="E150"/>
    </row>
    <row r="151" spans="5:5">
      <c r="E151"/>
    </row>
    <row r="152" spans="5:5">
      <c r="E152"/>
    </row>
    <row r="153" spans="5:5">
      <c r="E153"/>
    </row>
    <row r="154" spans="5:5">
      <c r="E154"/>
    </row>
    <row r="155" spans="5:5">
      <c r="E155"/>
    </row>
    <row r="156" spans="5:5">
      <c r="E156"/>
    </row>
    <row r="157" spans="5:5">
      <c r="E157"/>
    </row>
    <row r="158" spans="5:5">
      <c r="E158"/>
    </row>
    <row r="159" spans="5:5">
      <c r="E159"/>
    </row>
    <row r="160" spans="5:5">
      <c r="E160"/>
    </row>
    <row r="161" spans="5:5">
      <c r="E161"/>
    </row>
    <row r="162" spans="5:5">
      <c r="E162"/>
    </row>
    <row r="163" spans="5:5">
      <c r="E163"/>
    </row>
    <row r="164" spans="5:5">
      <c r="E164"/>
    </row>
    <row r="165" spans="5:5">
      <c r="E165"/>
    </row>
    <row r="166" spans="5:5">
      <c r="E166"/>
    </row>
    <row r="167" spans="5:5">
      <c r="E167"/>
    </row>
    <row r="168" spans="5:5">
      <c r="E168"/>
    </row>
    <row r="169" spans="5:5">
      <c r="E169"/>
    </row>
    <row r="170" spans="5:5">
      <c r="E170"/>
    </row>
    <row r="171" spans="5:5">
      <c r="E171"/>
    </row>
    <row r="172" spans="5:5">
      <c r="E172"/>
    </row>
    <row r="173" spans="5:5">
      <c r="E173"/>
    </row>
    <row r="174" spans="5:5">
      <c r="E174"/>
    </row>
    <row r="175" spans="5:5">
      <c r="E175"/>
    </row>
    <row r="176" spans="5:5">
      <c r="E176"/>
    </row>
    <row r="177" spans="5:5">
      <c r="E177"/>
    </row>
    <row r="178" spans="5:5">
      <c r="E178"/>
    </row>
    <row r="179" spans="5:5">
      <c r="E179"/>
    </row>
    <row r="180" spans="5:5">
      <c r="E180"/>
    </row>
    <row r="181" spans="5:5">
      <c r="E181"/>
    </row>
    <row r="182" spans="5:5">
      <c r="E182"/>
    </row>
    <row r="183" spans="5:5">
      <c r="E183"/>
    </row>
    <row r="184" spans="5:5">
      <c r="E184"/>
    </row>
    <row r="185" spans="5:5">
      <c r="E185"/>
    </row>
    <row r="186" spans="5:5">
      <c r="E186"/>
    </row>
    <row r="187" spans="5:5">
      <c r="E187"/>
    </row>
    <row r="188" spans="5:5">
      <c r="E188"/>
    </row>
    <row r="189" spans="5:5">
      <c r="E189"/>
    </row>
    <row r="190" spans="5:5">
      <c r="E190"/>
    </row>
    <row r="191" spans="5:5">
      <c r="E191"/>
    </row>
    <row r="192" spans="5:5">
      <c r="E192"/>
    </row>
    <row r="193" spans="5:5">
      <c r="E193"/>
    </row>
    <row r="194" spans="5:5">
      <c r="E194"/>
    </row>
    <row r="195" spans="5:5">
      <c r="E195"/>
    </row>
    <row r="196" spans="5:5">
      <c r="E196"/>
    </row>
    <row r="197" spans="5:5">
      <c r="E197"/>
    </row>
    <row r="198" spans="5:5">
      <c r="E198"/>
    </row>
    <row r="199" spans="5:5">
      <c r="E199"/>
    </row>
    <row r="200" spans="5:5">
      <c r="E200"/>
    </row>
    <row r="201" spans="5:5">
      <c r="E201"/>
    </row>
    <row r="202" spans="5:5">
      <c r="E202"/>
    </row>
    <row r="203" spans="5:5">
      <c r="E203"/>
    </row>
    <row r="204" spans="5:5">
      <c r="E204"/>
    </row>
    <row r="205" spans="5:5">
      <c r="E205"/>
    </row>
  </sheetData>
  <mergeCells count="55">
    <mergeCell ref="A1:K1"/>
    <mergeCell ref="E2:H2"/>
    <mergeCell ref="I2:J2"/>
    <mergeCell ref="B5:C5"/>
    <mergeCell ref="B9:C9"/>
    <mergeCell ref="B14:C14"/>
    <mergeCell ref="B81:C81"/>
    <mergeCell ref="B101:C101"/>
    <mergeCell ref="B106:C106"/>
    <mergeCell ref="B113:C113"/>
    <mergeCell ref="B115:C115"/>
    <mergeCell ref="B117:C117"/>
    <mergeCell ref="A119:C119"/>
    <mergeCell ref="A2:A4"/>
    <mergeCell ref="A15:A20"/>
    <mergeCell ref="A21:A24"/>
    <mergeCell ref="A25:A30"/>
    <mergeCell ref="A31:A35"/>
    <mergeCell ref="A38:A45"/>
    <mergeCell ref="A46:A50"/>
    <mergeCell ref="A51:A62"/>
    <mergeCell ref="A63:A66"/>
    <mergeCell ref="A67:A72"/>
    <mergeCell ref="A74:A80"/>
    <mergeCell ref="A82:A86"/>
    <mergeCell ref="A108:A112"/>
    <mergeCell ref="B2:B4"/>
    <mergeCell ref="B15:B20"/>
    <mergeCell ref="B21:B24"/>
    <mergeCell ref="B25:B30"/>
    <mergeCell ref="B31:B35"/>
    <mergeCell ref="B38:B45"/>
    <mergeCell ref="B46:B50"/>
    <mergeCell ref="B51:B62"/>
    <mergeCell ref="B63:B66"/>
    <mergeCell ref="B67:B72"/>
    <mergeCell ref="B74:B80"/>
    <mergeCell ref="B82:B86"/>
    <mergeCell ref="B108:B112"/>
    <mergeCell ref="C2:C4"/>
    <mergeCell ref="D2:D4"/>
    <mergeCell ref="E3:E4"/>
    <mergeCell ref="I3:I4"/>
    <mergeCell ref="K2:K4"/>
    <mergeCell ref="K15:K37"/>
    <mergeCell ref="K38:K45"/>
    <mergeCell ref="K46:K48"/>
    <mergeCell ref="K51:K65"/>
    <mergeCell ref="K67:K70"/>
    <mergeCell ref="K74:K79"/>
    <mergeCell ref="K82:K85"/>
    <mergeCell ref="K88:K89"/>
    <mergeCell ref="K91:K93"/>
    <mergeCell ref="K97:K98"/>
    <mergeCell ref="K108:K111"/>
  </mergeCells>
  <pageMargins left="0.699305555555556" right="0.699305555555556" top="0.75" bottom="0.75" header="0.3" footer="0.3"/>
  <pageSetup paperSize="8" orientation="landscape" horizontalDpi="200" verticalDpi="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武汉市城市管理“十三五”规划建设项目汇总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2006-09-13T11:21:00Z</dcterms:created>
  <cp:lastPrinted>2016-04-07T02:07:00Z</cp:lastPrinted>
  <dcterms:modified xsi:type="dcterms:W3CDTF">2016-06-01T02:40:16Z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